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23-01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'23-01-2023'!$12:$14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3" i="11"/>
  <c r="G83" i="11"/>
  <c r="I89" i="11"/>
  <c r="G89" i="11"/>
  <c r="I84" i="11"/>
  <c r="G84" i="11"/>
  <c r="I87" i="11"/>
  <c r="G87" i="11"/>
  <c r="I88" i="11"/>
  <c r="G88" i="11"/>
  <c r="I85" i="11"/>
  <c r="G85" i="11"/>
  <c r="I78" i="11"/>
  <c r="G78" i="11"/>
  <c r="I79" i="11"/>
  <c r="G79" i="11"/>
  <c r="I77" i="11"/>
  <c r="G77" i="11"/>
  <c r="I80" i="11"/>
  <c r="G80" i="11"/>
  <c r="I76" i="11"/>
  <c r="G76" i="11"/>
  <c r="I73" i="11"/>
  <c r="G73" i="11"/>
  <c r="I70" i="11"/>
  <c r="G70" i="11"/>
  <c r="I72" i="11"/>
  <c r="G72" i="11"/>
  <c r="I68" i="11"/>
  <c r="G68" i="11"/>
  <c r="I69" i="11"/>
  <c r="G69" i="11"/>
  <c r="I71" i="11"/>
  <c r="G71" i="11"/>
  <c r="I62" i="11"/>
  <c r="G62" i="11"/>
  <c r="I64" i="11"/>
  <c r="G64" i="11"/>
  <c r="I63" i="11"/>
  <c r="G63" i="11"/>
  <c r="I65" i="11"/>
  <c r="G65" i="11"/>
  <c r="I60" i="11"/>
  <c r="G60" i="11"/>
  <c r="I57" i="11"/>
  <c r="G57" i="11"/>
  <c r="I59" i="11"/>
  <c r="G59" i="11"/>
  <c r="I58" i="11"/>
  <c r="G58" i="11"/>
  <c r="I61" i="11"/>
  <c r="G61" i="11"/>
  <c r="I51" i="11"/>
  <c r="G51" i="11"/>
  <c r="I50" i="11"/>
  <c r="G50" i="11"/>
  <c r="I49" i="11"/>
  <c r="G49" i="11"/>
  <c r="I52" i="11"/>
  <c r="G52" i="11"/>
  <c r="I54" i="11"/>
  <c r="G54" i="11"/>
  <c r="I53" i="11"/>
  <c r="G53" i="11"/>
  <c r="I42" i="11"/>
  <c r="G42" i="11"/>
  <c r="I44" i="11"/>
  <c r="G44" i="11"/>
  <c r="I41" i="11"/>
  <c r="G41" i="11"/>
  <c r="I45" i="11"/>
  <c r="G45" i="11"/>
  <c r="I43" i="11"/>
  <c r="G43" i="11"/>
  <c r="I46" i="11"/>
  <c r="G46" i="11"/>
  <c r="I37" i="11"/>
  <c r="G37" i="11"/>
  <c r="I38" i="11"/>
  <c r="G38" i="11"/>
  <c r="I35" i="11"/>
  <c r="G35" i="11"/>
  <c r="I36" i="11"/>
  <c r="G36" i="11"/>
  <c r="I34" i="11"/>
  <c r="G34" i="11"/>
  <c r="I16" i="11"/>
  <c r="G16" i="11"/>
  <c r="I31" i="11"/>
  <c r="G31" i="11"/>
  <c r="I25" i="11"/>
  <c r="G25" i="11"/>
  <c r="I29" i="11"/>
  <c r="G29" i="11"/>
  <c r="I27" i="11"/>
  <c r="G27" i="11"/>
  <c r="I18" i="11"/>
  <c r="G18" i="11"/>
  <c r="I28" i="11"/>
  <c r="G28" i="11"/>
  <c r="I21" i="11"/>
  <c r="G21" i="11"/>
  <c r="I26" i="11"/>
  <c r="G26" i="11"/>
  <c r="I19" i="11"/>
  <c r="G19" i="11"/>
  <c r="I23" i="11"/>
  <c r="G23" i="11"/>
  <c r="I30" i="11"/>
  <c r="G30" i="11"/>
  <c r="I17" i="11"/>
  <c r="G17" i="11"/>
  <c r="I22" i="11"/>
  <c r="G22" i="11"/>
  <c r="I20" i="11"/>
  <c r="G20" i="11"/>
  <c r="I24" i="11"/>
  <c r="G24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<sst xmlns="http://schemas.openxmlformats.org/spreadsheetml/2006/main" count="849" uniqueCount="229">
  <si>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</si>
  <si>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</si>
  <si>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</si>
  <si>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</si>
  <si>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</si>
  <si>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</si>
  <si>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</si>
  <si>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</si>
  <si>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</si>
  <si>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</si>
  <si>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</si>
  <si>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</si>
  <si>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</si>
  <si>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</si>
  <si>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</si>
  <si>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</si>
  <si>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</si>
  <si>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</si>
  <si>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</si>
  <si>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</si>
  <si>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</si>
  <si>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</si>
  <si>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</si>
  <si>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</si>
  <si>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</si>
  <si>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</si>
  <si>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</si>
  <si>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</si>
  <si>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</si>
  <si>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</si>
  <si>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</si>
  <si>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</si>
  <si>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</si>
  <si>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</si>
  <si>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</si>
  <si>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</si>
  <si>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</si>
  <si>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</si>
  <si>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</si>
  <si>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</si>
  <si>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</si>
  <si>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</si>
  <si>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</si>
  <si>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</si>
  <si>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</si>
  <si>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</si>
  <si>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</si>
  <si>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</si>
  <si>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</si>
  <si>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</si>
  <si>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</si>
  <si>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</si>
  <si>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</si>
  <si>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</si>
  <si>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</si>
  <si>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</si>
  <si>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</si>
  <si>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</si>
  <si>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</si>
  <si>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</si>
  <si>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</si>
  <si>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</si>
  <si>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</si>
  <si>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</si>
  <si>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</si>
  <si>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</si>
  <si>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</si>
  <si>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</si>
  <si>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</si>
  <si>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</si>
  <si>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</si>
  <si>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</si>
  <si>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</si>
  <si>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</si>
  <si>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</si>
  <si>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</si>
  <si>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</si>
  <si>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</si>
  <si>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</si>
  <si>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</si>
  <si>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</si>
  <si>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</si>
  <si>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</si>
  <si>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</si>
  <si>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</si>
  <si>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</si>
  <si>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</si>
  <si>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</si>
  <si>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</si>
  <si>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</si>
  <si>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</si>
  <si>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</si>
  <si>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</si>
  <si>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</si>
  <si>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</si>
  <si>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</si>
  <si>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</si>
  <si>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</si>
  <si>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</si>
  <si>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</si>
  <si>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</si>
  <si>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</si>
  <si>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</si>
  <si>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</si>
  <si>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</si>
  <si>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</si>
  <si>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</si>
  <si>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</si>
  <si>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</si>
  <si>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</si>
  <si>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</si>
  <si>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</si>
  <si>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</si>
  <si>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</si>
  <si>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</si>
  <si>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</si>
  <si>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</si>
  <si>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</si>
  <si>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</si>
  <si>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</si>
  <si>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</si>
  <si>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</si>
  <si>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</si>
  <si>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</si>
  <si>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</si>
  <si>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</si>
  <si>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</si>
  <si>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</si>
  <si>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</si>
  <si>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</si>
  <si>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</si>
  <si>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</si>
  <si>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</si>
  <si>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</si>
  <si>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</si>
  <si>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</si>
  <si>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</si>
  <si>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</si>
  <si>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</si>
  <si>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</si>
  <si>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</si>
  <si>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</si>
  <si>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</si>
  <si>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</si>
  <si>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</si>
  <si>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</si>
  <si>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</si>
  <si>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</si>
  <si>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</si>
  <si>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</si>
  <si>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</si>
  <si>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</si>
  <si>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</si>
  <si>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</si>
  <si>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</si>
  <si>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</si>
  <si>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</si>
  <si>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</si>
  <si>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</si>
  <si>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</si>
  <si>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</si>
  <si>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</si>
  <si>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</si>
  <si>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</si>
  <si>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</si>
  <si>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</si>
  <si>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</si>
  <si>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</si>
  <si>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</si>
  <si>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</si>
  <si>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</si>
  <si>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</si>
  <si>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</si>
  <si>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</si>
  <si>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</si>
  <si>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</si>
  <si>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</si>
  <si>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</si>
  <si>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</si>
  <si>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</si>
  <si>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</si>
  <si>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</si>
  <si>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</si>
  <si>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</si>
  <si>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</si>
  <si>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</si>
  <si>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</si>
  <si>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</si>
  <si>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</si>
  <si>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</si>
  <si>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</si>
  <si>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</si>
  <si>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</si>
  <si>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</si>
  <si>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</si>
  <si>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</si>
  <si>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</si>
  <si>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</si>
  <si>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</si>
  <si>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</si>
  <si>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</si>
  <si>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</si>
  <si>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</si>
  <si>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</si>
  <si>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</si>
  <si>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</si>
  <si>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</si>
  <si>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</si>
  <si>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كانون الثاني  2022 (ل.ل.)</t>
  </si>
  <si>
    <t>معدل الأسعار في كانون الثاني 2022 (ل.ل.)</t>
  </si>
  <si>
    <t>معدل أسعار  السوبرماركات في 16-01-2023 (ل.ل.)</t>
  </si>
  <si>
    <t>معدل أسعار المحلات والملاحم في 16-01-2023 (ل.ل.)</t>
  </si>
  <si>
    <t>المعدل العام للأسعار في 16-01-2023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</si>
  <si>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</si>
  <si>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</si>
  <si>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</si>
  <si>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</si>
  <si>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</si>
  <si>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</si>
  <si>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</si>
  <si>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</si>
  <si>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</si>
  <si>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 xml:space="preserve"> التاريخ 23 كانون الثاني 2023 </t>
  </si>
  <si>
    <t xml:space="preserve"> التاريخ 23كانون الثاني 2023</t>
  </si>
  <si>
    <t>معدل أسعار  السوبرماركات في 23-01-2023 (ل.ل.)</t>
  </si>
  <si>
    <t>معدل أسعار المحلات والملاحم في 23-01-2023 (ل.ل.)</t>
  </si>
  <si>
    <t xml:space="preserve"> التاريخ 23 كانون الثاني 2023</t>
  </si>
  <si>
    <t>المعدل العام للأسعار في 23-01-2023  (ل.ل.)</t>
  </si>
  <si>
    <t xml:space="preserve"> التاريخ2316 كانون الثاني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</si>
</sst>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208</v>
      </c>
      <c r="F12" s="224" t="s">
        <v>224</v>
      </c>
      <c r="G12" s="224" t="s">
        <v>197</v>
      </c>
      <c r="H12" s="224" t="s">
        <v>210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14033.92</v>
      </c>
      <c r="F15" s="190">
        <v>31387.555555555555</v>
      </c>
      <c r="G15" s="45">
        <f t="shared" ref="G15:G30" si="0">(F15-E15)/E15</f>
        <v>1.2365494142445985</v>
      </c>
      <c r="H15" s="190">
        <v>28888.888888888891</v>
      </c>
      <c r="I15" s="45">
        <f t="shared" ref="I15:I30" si="1">(F15-H15)/H15</f>
        <v>8.6492307692307605E-2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25730.244444444445</v>
      </c>
      <c r="F16" s="184">
        <v>43312.25</v>
      </c>
      <c r="G16" s="48">
        <f t="shared" si="0"/>
        <v>0.68332057993144257</v>
      </c>
      <c r="H16" s="184">
        <v>42062.25</v>
      </c>
      <c r="I16" s="44">
        <f t="shared" si="1"/>
        <v>2.9717858649977117E-2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19994.8</v>
      </c>
      <c r="F17" s="184">
        <v>34499.777777777781</v>
      </c>
      <c r="G17" s="48">
        <f t="shared" si="0"/>
        <v>0.7254375026395754</v>
      </c>
      <c r="H17" s="184">
        <v>33555.333333333336</v>
      </c>
      <c r="I17" s="44">
        <f t="shared" si="1"/>
        <v>2.8145881760806384E-2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4308.4399999999996</v>
      </c>
      <c r="F18" s="184">
        <v>10583.111111111111</v>
      </c>
      <c r="G18" s="48">
        <f t="shared" si="0"/>
        <v>1.4563672956130553</v>
      </c>
      <c r="H18" s="184">
        <v>11027.555555555555</v>
      </c>
      <c r="I18" s="44">
        <f t="shared" si="1"/>
        <v>-4.0303079155247369E-2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42848.019047619047</v>
      </c>
      <c r="F19" s="184">
        <v>88416.333333333328</v>
      </c>
      <c r="G19" s="48">
        <f t="shared" si="0"/>
        <v>1.0634870712476121</v>
      </c>
      <c r="H19" s="184">
        <v>75142.571428571435</v>
      </c>
      <c r="I19" s="44">
        <f t="shared" si="1"/>
        <v>0.17664769321049367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18371.351111111111</v>
      </c>
      <c r="F20" s="184">
        <v>38388.666666666664</v>
      </c>
      <c r="G20" s="48">
        <f t="shared" si="0"/>
        <v>1.0895940877995061</v>
      </c>
      <c r="H20" s="184">
        <v>37555.555555555555</v>
      </c>
      <c r="I20" s="44">
        <f t="shared" si="1"/>
        <v>2.2183431952662678E-2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11093.24</v>
      </c>
      <c r="F21" s="184">
        <v>24720.888888888891</v>
      </c>
      <c r="G21" s="48">
        <f t="shared" si="0"/>
        <v>1.2284642619188706</v>
      </c>
      <c r="H21" s="184">
        <v>24276.444444444445</v>
      </c>
      <c r="I21" s="44">
        <f t="shared" si="1"/>
        <v>1.8307641609607885E-2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2734.2799999999997</v>
      </c>
      <c r="F22" s="184">
        <v>6660.8888888888887</v>
      </c>
      <c r="G22" s="48">
        <f t="shared" si="0"/>
        <v>1.4360668581450653</v>
      </c>
      <c r="H22" s="184">
        <v>6027.5555555555557</v>
      </c>
      <c r="I22" s="44">
        <f t="shared" si="1"/>
        <v>0.10507299808287858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5474.4333333333343</v>
      </c>
      <c r="F23" s="184">
        <v>9556</v>
      </c>
      <c r="G23" s="48">
        <f t="shared" si="0"/>
        <v>0.74556879555265965</v>
      </c>
      <c r="H23" s="184">
        <v>9687.25</v>
      </c>
      <c r="I23" s="44">
        <f t="shared" si="1"/>
        <v>-1.3548736741593331E-2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3971.875</v>
      </c>
      <c r="F24" s="184">
        <v>10181</v>
      </c>
      <c r="G24" s="48">
        <f t="shared" si="0"/>
        <v>1.563273013375295</v>
      </c>
      <c r="H24" s="184">
        <v>9181</v>
      </c>
      <c r="I24" s="44">
        <f t="shared" si="1"/>
        <v>0.10892059688487093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3526.1644444444446</v>
      </c>
      <c r="F25" s="184">
        <v>8494.2222222222226</v>
      </c>
      <c r="G25" s="48">
        <f>(F25-E25)/E25</f>
        <v>1.4089126743947153</v>
      </c>
      <c r="H25" s="184">
        <v>8660.8888888888887</v>
      </c>
      <c r="I25" s="44">
        <f t="shared" si="1"/>
        <v>-1.9243598296300027E-2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10002.200000000001</v>
      </c>
      <c r="F26" s="184">
        <v>21343.5</v>
      </c>
      <c r="G26" s="48">
        <f t="shared" si="0"/>
        <v>1.1338805462798183</v>
      </c>
      <c r="H26" s="184">
        <v>18360.888888888891</v>
      </c>
      <c r="I26" s="44">
        <f t="shared" si="1"/>
        <v>0.1624437209527497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3957.1749999999997</v>
      </c>
      <c r="F27" s="184">
        <v>9531</v>
      </c>
      <c r="G27" s="48">
        <f t="shared" si="0"/>
        <v>1.4085363927549328</v>
      </c>
      <c r="H27" s="184">
        <v>8806</v>
      </c>
      <c r="I27" s="44">
        <f t="shared" si="1"/>
        <v>8.233022938905292E-2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7639.3</v>
      </c>
      <c r="F28" s="184">
        <v>25777.555555555555</v>
      </c>
      <c r="G28" s="48">
        <f t="shared" si="0"/>
        <v>2.374334763074569</v>
      </c>
      <c r="H28" s="184">
        <v>24333.111111111109</v>
      </c>
      <c r="I28" s="44">
        <f t="shared" si="1"/>
        <v>5.9361272705686849E-2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16216.6</v>
      </c>
      <c r="F29" s="184">
        <v>35043.75</v>
      </c>
      <c r="G29" s="48">
        <f t="shared" si="0"/>
        <v>1.160980106804139</v>
      </c>
      <c r="H29" s="184">
        <v>29478.571428571428</v>
      </c>
      <c r="I29" s="44">
        <f t="shared" si="1"/>
        <v>0.18878725466440519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15024.18</v>
      </c>
      <c r="F30" s="187">
        <v>20938.666666666668</v>
      </c>
      <c r="G30" s="51">
        <f t="shared" si="0"/>
        <v>0.39366452389858664</v>
      </c>
      <c r="H30" s="187">
        <v>20694.222222222223</v>
      </c>
      <c r="I30" s="56">
        <f t="shared" si="1"/>
        <v>1.181220737940814E-2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16754.222222222223</v>
      </c>
      <c r="F32" s="190">
        <v>33722</v>
      </c>
      <c r="G32" s="45">
        <f>(F32-E32)/E32</f>
        <v>1.0127463723903758</v>
      </c>
      <c r="H32" s="190">
        <v>34944.222222222219</v>
      </c>
      <c r="I32" s="44">
        <f>(F32-H32)/H32</f>
        <v>-3.4976375048489883E-2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17409.191111111111</v>
      </c>
      <c r="F33" s="184">
        <v>32124.75</v>
      </c>
      <c r="G33" s="48">
        <f>(F33-E33)/E33</f>
        <v>0.84527527987770446</v>
      </c>
      <c r="H33" s="184">
        <v>33499.75</v>
      </c>
      <c r="I33" s="44">
        <f>(F33-H33)/H33</f>
        <v>-4.1045082425988255E-2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9535.2999999999993</v>
      </c>
      <c r="F34" s="184">
        <v>27428.571428571428</v>
      </c>
      <c r="G34" s="48">
        <f>(F34-E34)/E34</f>
        <v>1.8765294671978259</v>
      </c>
      <c r="H34" s="184">
        <v>27284.285714285714</v>
      </c>
      <c r="I34" s="44">
        <f>(F34-H34)/H34</f>
        <v>5.2882349861249093E-3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8249</v>
      </c>
      <c r="F35" s="184">
        <v>29700</v>
      </c>
      <c r="G35" s="48">
        <f>(F35-E35)/E35</f>
        <v>2.6004364165353375</v>
      </c>
      <c r="H35" s="184">
        <v>26658.333333333332</v>
      </c>
      <c r="I35" s="44">
        <f>(F35-H35)/H35</f>
        <v>0.11409815567364806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7630.88</v>
      </c>
      <c r="F36" s="184">
        <v>18944.222222222223</v>
      </c>
      <c r="G36" s="51">
        <f>(F36-E36)/E36</f>
        <v>1.4825737296644976</v>
      </c>
      <c r="H36" s="184">
        <v>19876.444444444445</v>
      </c>
      <c r="I36" s="56">
        <f>(F36-H36)/H36</f>
        <v>-4.6900854165735001E-2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325343.88</v>
      </c>
      <c r="F38" s="184">
        <v>699979.6</v>
      </c>
      <c r="G38" s="45">
        <f t="shared" ref="G38:G43" si="2">(F38-E38)/E38</f>
        <v>1.1515068917233051</v>
      </c>
      <c r="H38" s="184">
        <v>648779.6</v>
      </c>
      <c r="I38" s="44">
        <f t="shared" ref="I38:I43" si="3">(F38-H38)/H38</f>
        <v>7.8917401225315958E-2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208191.43333333335</v>
      </c>
      <c r="F39" s="184">
        <v>420519.71428571426</v>
      </c>
      <c r="G39" s="48">
        <f t="shared" si="2"/>
        <v>1.0198704027001153</v>
      </c>
      <c r="H39" s="184">
        <v>405816.33333333331</v>
      </c>
      <c r="I39" s="44">
        <f t="shared" si="3"/>
        <v>3.623161451292238E-2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162457</v>
      </c>
      <c r="F40" s="184">
        <v>300273</v>
      </c>
      <c r="G40" s="48">
        <f t="shared" si="2"/>
        <v>0.84832294083972992</v>
      </c>
      <c r="H40" s="184">
        <v>287106.33333333331</v>
      </c>
      <c r="I40" s="44">
        <f t="shared" si="3"/>
        <v>4.5859896275363785E-2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67006.366666666669</v>
      </c>
      <c r="F41" s="184">
        <v>126126.85714285714</v>
      </c>
      <c r="G41" s="48">
        <f t="shared" si="2"/>
        <v>0.8823115386974244</v>
      </c>
      <c r="H41" s="184">
        <v>134092.25</v>
      </c>
      <c r="I41" s="44">
        <f t="shared" si="3"/>
        <v>-5.9402335758724722E-2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51183.333333333328</v>
      </c>
      <c r="F42" s="184">
        <v>118999.33333333333</v>
      </c>
      <c r="G42" s="48">
        <f t="shared" si="2"/>
        <v>1.3249625529143603</v>
      </c>
      <c r="H42" s="184">
        <v>113999.33333333333</v>
      </c>
      <c r="I42" s="44">
        <f t="shared" si="3"/>
        <v>4.3859905613483123E-2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130392.57142857143</v>
      </c>
      <c r="F43" s="184">
        <v>297546.33333333331</v>
      </c>
      <c r="G43" s="51">
        <f t="shared" si="2"/>
        <v>1.2819270306079369</v>
      </c>
      <c r="H43" s="184">
        <v>294874.66666666669</v>
      </c>
      <c r="I43" s="59">
        <f t="shared" si="3"/>
        <v>9.0603465427117995E-3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105069.18611111111</v>
      </c>
      <c r="F45" s="184">
        <v>194464.22222222222</v>
      </c>
      <c r="G45" s="45">
        <f t="shared" ref="G45:G50" si="4">(F45-E45)/E45</f>
        <v>0.8508206774969731</v>
      </c>
      <c r="H45" s="184">
        <v>188242</v>
      </c>
      <c r="I45" s="44">
        <f t="shared" ref="I45:I50" si="5">(F45-H45)/H45</f>
        <v>3.3054377993339525E-2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64538.606666666667</v>
      </c>
      <c r="F46" s="184">
        <v>167731.79999999999</v>
      </c>
      <c r="G46" s="48">
        <f t="shared" si="4"/>
        <v>1.5989374215392109</v>
      </c>
      <c r="H46" s="184">
        <v>161917</v>
      </c>
      <c r="I46" s="84">
        <f t="shared" si="5"/>
        <v>3.5912226634633719E-2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196798.48888888888</v>
      </c>
      <c r="F47" s="184">
        <v>485272.875</v>
      </c>
      <c r="G47" s="48">
        <f t="shared" si="4"/>
        <v>1.4658363879713623</v>
      </c>
      <c r="H47" s="184">
        <v>482890.42857142858</v>
      </c>
      <c r="I47" s="84">
        <f t="shared" si="5"/>
        <v>4.9337205452996708E-3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272556</v>
      </c>
      <c r="F48" s="184">
        <v>623479.0471428571</v>
      </c>
      <c r="G48" s="48">
        <f t="shared" si="4"/>
        <v>1.2875264061068445</v>
      </c>
      <c r="H48" s="184">
        <v>629979.0471428571</v>
      </c>
      <c r="I48" s="84">
        <f t="shared" si="5"/>
        <v>-1.0317803472162192E-2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22174.333333333336</v>
      </c>
      <c r="F49" s="184">
        <v>57999</v>
      </c>
      <c r="G49" s="48">
        <f t="shared" si="4"/>
        <v>1.6155915998977795</v>
      </c>
      <c r="H49" s="184">
        <v>57999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266299.86666666664</v>
      </c>
      <c r="F50" s="184">
        <v>865750</v>
      </c>
      <c r="G50" s="56">
        <f t="shared" si="4"/>
        <v>2.2510342976764539</v>
      </c>
      <c r="H50" s="184">
        <v>865750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48790.5</v>
      </c>
      <c r="F52" s="181">
        <v>82160</v>
      </c>
      <c r="G52" s="183">
        <f t="shared" ref="G52:G60" si="6">(F52-E52)/E52</f>
        <v>0.68393437247005051</v>
      </c>
      <c r="H52" s="181">
        <v>83326.666666666672</v>
      </c>
      <c r="I52" s="116">
        <f t="shared" ref="I52:I60" si="7">(F52-H52)/H52</f>
        <v>-1.4001120089607227E-2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58108.25</v>
      </c>
      <c r="F53" s="184">
        <v>82815</v>
      </c>
      <c r="G53" s="186">
        <f t="shared" si="6"/>
        <v>0.42518489199038001</v>
      </c>
      <c r="H53" s="184">
        <v>88595</v>
      </c>
      <c r="I53" s="84">
        <f t="shared" si="7"/>
        <v>-6.5240702071222983E-2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40802.400000000001</v>
      </c>
      <c r="F54" s="184">
        <v>70315.600000000006</v>
      </c>
      <c r="G54" s="186">
        <f t="shared" si="6"/>
        <v>0.72332019685116566</v>
      </c>
      <c r="H54" s="184">
        <v>74153.25</v>
      </c>
      <c r="I54" s="84">
        <f t="shared" si="7"/>
        <v>-5.175295755749066E-2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50794</v>
      </c>
      <c r="F55" s="184">
        <v>97008.75</v>
      </c>
      <c r="G55" s="186">
        <f t="shared" si="6"/>
        <v>0.90984663542938138</v>
      </c>
      <c r="H55" s="184">
        <v>108587.5</v>
      </c>
      <c r="I55" s="84">
        <f t="shared" si="7"/>
        <v>-0.10663059744445723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24795.05</v>
      </c>
      <c r="F56" s="184">
        <v>51815</v>
      </c>
      <c r="G56" s="191">
        <f t="shared" si="6"/>
        <v>1.0897316198192786</v>
      </c>
      <c r="H56" s="184">
        <v>54148.333333333336</v>
      </c>
      <c r="I56" s="85">
        <f t="shared" si="7"/>
        <v>-4.3091507894979883E-2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7151.75</v>
      </c>
      <c r="F57" s="187">
        <v>43996.666666666664</v>
      </c>
      <c r="G57" s="189">
        <f t="shared" si="6"/>
        <v>5.1518742498922174</v>
      </c>
      <c r="H57" s="187">
        <v>34995</v>
      </c>
      <c r="I57" s="117">
        <f t="shared" si="7"/>
        <v>0.25722722293660993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51614.333333333328</v>
      </c>
      <c r="F58" s="190">
        <v>116606.85714285714</v>
      </c>
      <c r="G58" s="44">
        <f t="shared" si="6"/>
        <v>1.2591952586075668</v>
      </c>
      <c r="H58" s="190">
        <v>115226.85714285714</v>
      </c>
      <c r="I58" s="44">
        <f t="shared" si="7"/>
        <v>1.1976374555535168E-2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66663.333333333343</v>
      </c>
      <c r="F59" s="184">
        <v>108914</v>
      </c>
      <c r="G59" s="48">
        <f t="shared" si="6"/>
        <v>0.63379168958447896</v>
      </c>
      <c r="H59" s="184">
        <v>107056.85714285714</v>
      </c>
      <c r="I59" s="44">
        <f t="shared" si="7"/>
        <v>1.7347257398605261E-2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487446</v>
      </c>
      <c r="F60" s="184">
        <v>752000</v>
      </c>
      <c r="G60" s="51">
        <f t="shared" si="6"/>
        <v>0.54273499013224025</v>
      </c>
      <c r="H60" s="184">
        <v>752000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99798.67936507937</v>
      </c>
      <c r="F62" s="184">
        <v>235214.75</v>
      </c>
      <c r="G62" s="45">
        <f t="shared" ref="G62:G67" si="8">(F62-E62)/E62</f>
        <v>1.3568924107657496</v>
      </c>
      <c r="H62" s="184">
        <v>217601.625</v>
      </c>
      <c r="I62" s="44">
        <f t="shared" ref="I62:I67" si="9">(F62-H62)/H62</f>
        <v>8.0942065575107719E-2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561745.14285714296</v>
      </c>
      <c r="F63" s="184">
        <v>1115282.5</v>
      </c>
      <c r="G63" s="48">
        <f t="shared" si="8"/>
        <v>0.98538877314979612</v>
      </c>
      <c r="H63" s="184">
        <v>1097356.25</v>
      </c>
      <c r="I63" s="44">
        <f t="shared" si="9"/>
        <v>1.6335852645847689E-2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247836.55</v>
      </c>
      <c r="F64" s="184">
        <v>501799.71428571426</v>
      </c>
      <c r="G64" s="48">
        <f t="shared" si="8"/>
        <v>1.024720382387966</v>
      </c>
      <c r="H64" s="184">
        <v>496942.57142857142</v>
      </c>
      <c r="I64" s="84">
        <f t="shared" si="9"/>
        <v>9.7740526499468707E-3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109674</v>
      </c>
      <c r="F65" s="184">
        <v>293024.5</v>
      </c>
      <c r="G65" s="48">
        <f t="shared" si="8"/>
        <v>1.6717772671736237</v>
      </c>
      <c r="H65" s="184">
        <v>264724.5</v>
      </c>
      <c r="I65" s="84">
        <f t="shared" si="9"/>
        <v>0.10690359222512461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65742.857142857145</v>
      </c>
      <c r="F66" s="184">
        <v>118449.22222222222</v>
      </c>
      <c r="G66" s="48">
        <f t="shared" si="8"/>
        <v>0.80170481433193286</v>
      </c>
      <c r="H66" s="184">
        <v>115513.28571428571</v>
      </c>
      <c r="I66" s="84">
        <f t="shared" si="9"/>
        <v>2.5416440107143598E-2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50796.436666666668</v>
      </c>
      <c r="F67" s="184">
        <v>136239.5</v>
      </c>
      <c r="G67" s="51">
        <f t="shared" si="8"/>
        <v>1.6820680531987444</v>
      </c>
      <c r="H67" s="184">
        <v>118791.6</v>
      </c>
      <c r="I67" s="85">
        <f t="shared" si="9"/>
        <v>0.14687823044727064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65125.488888888889</v>
      </c>
      <c r="F69" s="190">
        <v>125629.75</v>
      </c>
      <c r="G69" s="45">
        <f>(F69-E69)/E69</f>
        <v>0.92904118100883526</v>
      </c>
      <c r="H69" s="190">
        <v>126780.42857142857</v>
      </c>
      <c r="I69" s="44">
        <f>(F69-H69)/H69</f>
        <v>-9.0761530339855939E-3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52099.17</v>
      </c>
      <c r="F70" s="184">
        <v>93843.6</v>
      </c>
      <c r="G70" s="48">
        <f>(F70-E70)/E70</f>
        <v>0.80124942489486894</v>
      </c>
      <c r="H70" s="184">
        <v>84220.5</v>
      </c>
      <c r="I70" s="44">
        <f>(F70-H70)/H70</f>
        <v>0.11426077973889974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23717.919999999998</v>
      </c>
      <c r="F71" s="184">
        <v>40033</v>
      </c>
      <c r="G71" s="48">
        <f>(F71-E71)/E71</f>
        <v>0.68787988154104585</v>
      </c>
      <c r="H71" s="184">
        <v>37366.333333333336</v>
      </c>
      <c r="I71" s="44">
        <f>(F71-H71)/H71</f>
        <v>7.1365489433447157E-2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30421</v>
      </c>
      <c r="F72" s="184">
        <v>57557.5</v>
      </c>
      <c r="G72" s="48">
        <f>(F72-E72)/E72</f>
        <v>0.8920318201242563</v>
      </c>
      <c r="H72" s="184">
        <v>52557.5</v>
      </c>
      <c r="I72" s="44">
        <f>(F72-H72)/H72</f>
        <v>9.51339009656091E-2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23237.158333333333</v>
      </c>
      <c r="F73" s="193">
        <v>60407.25</v>
      </c>
      <c r="G73" s="48">
        <f>(F73-E73)/E73</f>
        <v>1.5995971251504864</v>
      </c>
      <c r="H73" s="193">
        <v>55994.75</v>
      </c>
      <c r="I73" s="59">
        <f>(F73-H73)/H73</f>
        <v>7.8802030547506688E-2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23046.6</v>
      </c>
      <c r="F75" s="181">
        <v>36908.6</v>
      </c>
      <c r="G75" s="44">
        <f t="shared" ref="G75:G81" si="10">(F75-E75)/E75</f>
        <v>0.60147700745446186</v>
      </c>
      <c r="H75" s="181">
        <v>35716.6</v>
      </c>
      <c r="I75" s="45">
        <f t="shared" ref="I75:I81" si="11">(F75-H75)/H75</f>
        <v>3.3373837375338077E-2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21466.5</v>
      </c>
      <c r="F76" s="184">
        <v>48880.75</v>
      </c>
      <c r="G76" s="48">
        <f t="shared" si="10"/>
        <v>1.2770712505531876</v>
      </c>
      <c r="H76" s="184">
        <v>45622.571428571428</v>
      </c>
      <c r="I76" s="44">
        <f t="shared" si="11"/>
        <v>7.1415934468527509E-2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11344.566666666668</v>
      </c>
      <c r="F77" s="184">
        <v>22677.166666666668</v>
      </c>
      <c r="G77" s="48">
        <f t="shared" si="10"/>
        <v>0.99894516317649851</v>
      </c>
      <c r="H77" s="184">
        <v>21510.5</v>
      </c>
      <c r="I77" s="44">
        <f t="shared" si="11"/>
        <v>5.4237078016162704E-2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16147.111111111113</v>
      </c>
      <c r="F78" s="184">
        <v>40031</v>
      </c>
      <c r="G78" s="48">
        <f t="shared" si="10"/>
        <v>1.4791431559824939</v>
      </c>
      <c r="H78" s="184">
        <v>38926.444444444445</v>
      </c>
      <c r="I78" s="44">
        <f t="shared" si="11"/>
        <v>2.8375454561023906E-2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33768.204761904766</v>
      </c>
      <c r="F79" s="184">
        <v>58856.142857142855</v>
      </c>
      <c r="G79" s="48">
        <f t="shared" si="10"/>
        <v>0.74294556883109086</v>
      </c>
      <c r="H79" s="184">
        <v>54541.857142857145</v>
      </c>
      <c r="I79" s="44">
        <f t="shared" si="11"/>
        <v>7.9100454958576955E-2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63100</v>
      </c>
      <c r="F80" s="184">
        <v>174999</v>
      </c>
      <c r="G80" s="48">
        <f t="shared" si="10"/>
        <v>1.7733597464342314</v>
      </c>
      <c r="H80" s="184">
        <v>174999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44554.055555555555</v>
      </c>
      <c r="F81" s="187">
        <v>81997</v>
      </c>
      <c r="G81" s="51">
        <f t="shared" si="10"/>
        <v>0.84039362921195604</v>
      </c>
      <c r="H81" s="187">
        <v>77996.444444444438</v>
      </c>
      <c r="I81" s="56">
        <f t="shared" si="11"/>
        <v>5.1291511863788747E-2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208</v>
      </c>
      <c r="F12" s="232" t="s">
        <v>225</v>
      </c>
      <c r="G12" s="224" t="s">
        <v>197</v>
      </c>
      <c r="H12" s="232" t="s">
        <v>211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14033.92</v>
      </c>
      <c r="F15" s="155">
        <v>27333.200000000001</v>
      </c>
      <c r="G15" s="44">
        <f>(F15-E15)/E15</f>
        <v>0.94765254469171845</v>
      </c>
      <c r="H15" s="155">
        <v>26300</v>
      </c>
      <c r="I15" s="118">
        <f>(F15-H15)/H15</f>
        <v>3.9285171102661623E-2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25730.244444444445</v>
      </c>
      <c r="F16" s="155">
        <v>36866.6</v>
      </c>
      <c r="G16" s="48">
        <f t="shared" ref="G16:G39" si="0">(F16-E16)/E16</f>
        <v>0.4328118832916904</v>
      </c>
      <c r="H16" s="155">
        <v>35700</v>
      </c>
      <c r="I16" s="48">
        <f>(F16-H16)/H16</f>
        <v>3.2677871148459346E-2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19994.8</v>
      </c>
      <c r="F17" s="155">
        <v>29600</v>
      </c>
      <c r="G17" s="48">
        <f t="shared" si="0"/>
        <v>0.48038490007401929</v>
      </c>
      <c r="H17" s="155">
        <v>27900</v>
      </c>
      <c r="I17" s="48">
        <f t="shared" ref="I17:I29" si="1">(F17-H17)/H17</f>
        <v>6.093189964157706E-2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4308.4399999999996</v>
      </c>
      <c r="F18" s="155">
        <v>9400</v>
      </c>
      <c r="G18" s="48">
        <f t="shared" si="0"/>
        <v>1.1817641652198942</v>
      </c>
      <c r="H18" s="155">
        <v>8766.6</v>
      </c>
      <c r="I18" s="48">
        <f t="shared" si="1"/>
        <v>7.2251500011406886E-2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42848.019047619047</v>
      </c>
      <c r="F19" s="155">
        <v>61933.2</v>
      </c>
      <c r="G19" s="48">
        <f t="shared" si="0"/>
        <v>0.44541571294511134</v>
      </c>
      <c r="H19" s="155">
        <v>57333.2</v>
      </c>
      <c r="I19" s="48">
        <f t="shared" si="1"/>
        <v>8.0232744727313329E-2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18371.351111111111</v>
      </c>
      <c r="F20" s="155">
        <v>32466.6</v>
      </c>
      <c r="G20" s="48">
        <f t="shared" si="0"/>
        <v>0.76724073279313632</v>
      </c>
      <c r="H20" s="155">
        <v>29766.6</v>
      </c>
      <c r="I20" s="48">
        <f t="shared" si="1"/>
        <v>9.0705690270302966E-2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11093.24</v>
      </c>
      <c r="F21" s="155">
        <v>20133.2</v>
      </c>
      <c r="G21" s="48">
        <f t="shared" si="0"/>
        <v>0.81490709657412996</v>
      </c>
      <c r="H21" s="155">
        <v>19366.599999999999</v>
      </c>
      <c r="I21" s="48">
        <f t="shared" si="1"/>
        <v>3.958361302448557E-2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2734.2799999999997</v>
      </c>
      <c r="F22" s="155">
        <v>6500</v>
      </c>
      <c r="G22" s="48">
        <f t="shared" si="0"/>
        <v>1.3772254487470195</v>
      </c>
      <c r="H22" s="155">
        <v>6100</v>
      </c>
      <c r="I22" s="48">
        <f t="shared" si="1"/>
        <v>6.5573770491803282E-2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5474.4333333333343</v>
      </c>
      <c r="F23" s="155">
        <v>7166.6</v>
      </c>
      <c r="G23" s="48">
        <f t="shared" si="0"/>
        <v>0.30910352974128202</v>
      </c>
      <c r="H23" s="155">
        <v>6500</v>
      </c>
      <c r="I23" s="48">
        <f t="shared" si="1"/>
        <v>0.1025538461538462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3971.875</v>
      </c>
      <c r="F24" s="155">
        <v>6900</v>
      </c>
      <c r="G24" s="48">
        <f t="shared" si="0"/>
        <v>0.73721479150275371</v>
      </c>
      <c r="H24" s="155">
        <v>6500</v>
      </c>
      <c r="I24" s="48">
        <f t="shared" si="1"/>
        <v>6.1538461538461542E-2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3526.1644444444446</v>
      </c>
      <c r="F25" s="155">
        <v>6500</v>
      </c>
      <c r="G25" s="48">
        <f t="shared" si="0"/>
        <v>0.84336269689319332</v>
      </c>
      <c r="H25" s="155">
        <v>6100</v>
      </c>
      <c r="I25" s="48">
        <f t="shared" si="1"/>
        <v>6.5573770491803282E-2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10002.200000000001</v>
      </c>
      <c r="F26" s="155">
        <v>15066.6</v>
      </c>
      <c r="G26" s="48">
        <f t="shared" si="0"/>
        <v>0.5063286077063045</v>
      </c>
      <c r="H26" s="155">
        <v>15166.6</v>
      </c>
      <c r="I26" s="48">
        <f t="shared" si="1"/>
        <v>-6.5934355755409915E-3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3957.1749999999997</v>
      </c>
      <c r="F27" s="155">
        <v>6400</v>
      </c>
      <c r="G27" s="48">
        <f t="shared" si="0"/>
        <v>0.61731538281728771</v>
      </c>
      <c r="H27" s="155">
        <v>5800</v>
      </c>
      <c r="I27" s="48">
        <f t="shared" si="1"/>
        <v>0.10344827586206896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7639.3</v>
      </c>
      <c r="F28" s="155">
        <v>22700</v>
      </c>
      <c r="G28" s="48">
        <f t="shared" si="0"/>
        <v>1.9714764441768224</v>
      </c>
      <c r="H28" s="155">
        <v>21166.6</v>
      </c>
      <c r="I28" s="48">
        <f t="shared" si="1"/>
        <v>7.2444322659284036E-2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16216.6</v>
      </c>
      <c r="F29" s="155">
        <v>28166.6</v>
      </c>
      <c r="G29" s="48">
        <f t="shared" si="0"/>
        <v>0.73689922671830088</v>
      </c>
      <c r="H29" s="155">
        <v>21733.200000000001</v>
      </c>
      <c r="I29" s="48">
        <f t="shared" si="1"/>
        <v>0.29601715347946911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15024.18</v>
      </c>
      <c r="F30" s="158">
        <v>16866.599999999999</v>
      </c>
      <c r="G30" s="51">
        <f t="shared" si="0"/>
        <v>0.12263031992428194</v>
      </c>
      <c r="H30" s="158">
        <v>18566.599999999999</v>
      </c>
      <c r="I30" s="51">
        <f>(F30-H30)/H30</f>
        <v>-9.1562267728070842E-2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16754.222222222223</v>
      </c>
      <c r="F32" s="155">
        <v>27300</v>
      </c>
      <c r="G32" s="44">
        <f t="shared" si="0"/>
        <v>0.62944000848873916</v>
      </c>
      <c r="H32" s="155">
        <v>26000</v>
      </c>
      <c r="I32" s="45">
        <f>(F32-H32)/H32</f>
        <v>0.05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17409.191111111111</v>
      </c>
      <c r="F33" s="155">
        <v>28000</v>
      </c>
      <c r="G33" s="48">
        <f t="shared" si="0"/>
        <v>0.60834583418005506</v>
      </c>
      <c r="H33" s="155">
        <v>25666.6</v>
      </c>
      <c r="I33" s="48">
        <f>(F33-H33)/H33</f>
        <v>9.091192444655706E-2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9535.2999999999993</v>
      </c>
      <c r="F34" s="155">
        <v>25800</v>
      </c>
      <c r="G34" s="48">
        <f>(F34-E34)/E34</f>
        <v>1.7057355300829551</v>
      </c>
      <c r="H34" s="155">
        <v>25766.6</v>
      </c>
      <c r="I34" s="48">
        <f>(F34-H34)/H34</f>
        <v>1.2962517367445241E-3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8249</v>
      </c>
      <c r="F35" s="155">
        <v>17933.2</v>
      </c>
      <c r="G35" s="48">
        <f t="shared" si="0"/>
        <v>1.1739847254212632</v>
      </c>
      <c r="H35" s="155">
        <v>16666.599999999999</v>
      </c>
      <c r="I35" s="48">
        <f>(F35-H35)/H35</f>
        <v>7.5996303985216077E-2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7630.88</v>
      </c>
      <c r="F36" s="155">
        <v>17500</v>
      </c>
      <c r="G36" s="55">
        <f t="shared" si="0"/>
        <v>1.2933134841591007</v>
      </c>
      <c r="H36" s="155">
        <v>15133.2</v>
      </c>
      <c r="I36" s="48">
        <f>(F36-H36)/H36</f>
        <v>0.15639785372558343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325343.88</v>
      </c>
      <c r="F38" s="156">
        <v>597000</v>
      </c>
      <c r="G38" s="45">
        <f t="shared" si="0"/>
        <v>0.83498149711622049</v>
      </c>
      <c r="H38" s="156">
        <v>562000</v>
      </c>
      <c r="I38" s="45">
        <f>(F38-H38)/H38</f>
        <v>6.2277580071174378E-2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208191.43333333335</v>
      </c>
      <c r="F39" s="157">
        <v>464000</v>
      </c>
      <c r="G39" s="51">
        <f t="shared" si="0"/>
        <v>1.2287180244207934</v>
      </c>
      <c r="H39" s="157">
        <v>456666.6</v>
      </c>
      <c r="I39" s="51">
        <f>(F39-H39)/H39</f>
        <v>1.6058542490298224E-2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7" zoomScaleNormal="100" workbookViewId="0">
      <selection activeCell="I40" sqref="I40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226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2" t="s">
        <v>3</v>
      </c>
      <c r="B12" s="228"/>
      <c r="C12" s="230" t="s">
        <v>0</v>
      </c>
      <c r="D12" s="224" t="s">
        <v>224</v>
      </c>
      <c r="E12" s="232" t="s">
        <v>225</v>
      </c>
      <c r="F12" s="239" t="s">
        <v>186</v>
      </c>
      <c r="G12" s="224" t="s">
        <v>209</v>
      </c>
      <c r="H12" s="241" t="s">
        <v>227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31387.555555555555</v>
      </c>
      <c r="E15" s="144">
        <v>27333.200000000001</v>
      </c>
      <c r="F15" s="67">
        <f t="shared" ref="F15:F30" si="0">D15-E15</f>
        <v>4054.355555555554</v>
      </c>
      <c r="G15" s="42">
        <v>14033.92</v>
      </c>
      <c r="H15" s="66">
        <f>AVERAGE(D15:E15)</f>
        <v>29360.37777777778</v>
      </c>
      <c r="I15" s="69">
        <f>(H15-G15)/G15</f>
        <v>1.0921009794681584</v>
      </c>
    </row>
    <row r="16" spans="1:9" ht="16.5" customHeight="1">
      <c r="A16" s="37"/>
      <c r="B16" s="34" t="s">
        <v>5</v>
      </c>
      <c r="C16" s="15" t="s">
        <v>164</v>
      </c>
      <c r="D16" s="144">
        <v>43312.25</v>
      </c>
      <c r="E16" s="144">
        <v>36866.6</v>
      </c>
      <c r="F16" s="71">
        <f t="shared" si="0"/>
        <v>6445.6500000000015</v>
      </c>
      <c r="G16" s="46">
        <v>25730.244444444445</v>
      </c>
      <c r="H16" s="68">
        <f t="shared" ref="H16:H30" si="1">AVERAGE(D16:E16)</f>
        <v>40089.425000000003</v>
      </c>
      <c r="I16" s="72">
        <f t="shared" ref="I16:I39" si="2">(H16-G16)/G16</f>
        <v>0.55806623161156665</v>
      </c>
    </row>
    <row r="17" spans="1:9" ht="16.5">
      <c r="A17" s="37"/>
      <c r="B17" s="34" t="s">
        <v>6</v>
      </c>
      <c r="C17" s="15" t="s">
        <v>165</v>
      </c>
      <c r="D17" s="144">
        <v>34499.777777777781</v>
      </c>
      <c r="E17" s="144">
        <v>29600</v>
      </c>
      <c r="F17" s="71">
        <f t="shared" si="0"/>
        <v>4899.777777777781</v>
      </c>
      <c r="G17" s="46">
        <v>19994.8</v>
      </c>
      <c r="H17" s="68">
        <f t="shared" si="1"/>
        <v>32049.888888888891</v>
      </c>
      <c r="I17" s="72">
        <f t="shared" si="2"/>
        <v>0.60291120135679732</v>
      </c>
    </row>
    <row r="18" spans="1:9" ht="16.5">
      <c r="A18" s="37"/>
      <c r="B18" s="34" t="s">
        <v>7</v>
      </c>
      <c r="C18" s="15" t="s">
        <v>166</v>
      </c>
      <c r="D18" s="144">
        <v>10583.111111111111</v>
      </c>
      <c r="E18" s="144">
        <v>9400</v>
      </c>
      <c r="F18" s="71">
        <f t="shared" si="0"/>
        <v>1183.1111111111113</v>
      </c>
      <c r="G18" s="46">
        <v>4308.4399999999996</v>
      </c>
      <c r="H18" s="68">
        <f t="shared" si="1"/>
        <v>9991.5555555555547</v>
      </c>
      <c r="I18" s="72">
        <f t="shared" si="2"/>
        <v>1.3190657304164746</v>
      </c>
    </row>
    <row r="19" spans="1:9" ht="16.5">
      <c r="A19" s="37"/>
      <c r="B19" s="34" t="s">
        <v>8</v>
      </c>
      <c r="C19" s="15" t="s">
        <v>167</v>
      </c>
      <c r="D19" s="144">
        <v>88416.333333333328</v>
      </c>
      <c r="E19" s="144">
        <v>61933.2</v>
      </c>
      <c r="F19" s="71">
        <f t="shared" si="0"/>
        <v>26483.133333333331</v>
      </c>
      <c r="G19" s="46">
        <v>42848.019047619047</v>
      </c>
      <c r="H19" s="68">
        <f t="shared" si="1"/>
        <v>75174.766666666663</v>
      </c>
      <c r="I19" s="72">
        <f t="shared" si="2"/>
        <v>0.75445139209636181</v>
      </c>
    </row>
    <row r="20" spans="1:9" ht="16.5">
      <c r="A20" s="37"/>
      <c r="B20" s="34" t="s">
        <v>9</v>
      </c>
      <c r="C20" s="164" t="s">
        <v>168</v>
      </c>
      <c r="D20" s="144">
        <v>38388.666666666664</v>
      </c>
      <c r="E20" s="144">
        <v>32466.6</v>
      </c>
      <c r="F20" s="71">
        <f t="shared" si="0"/>
        <v>5922.0666666666657</v>
      </c>
      <c r="G20" s="46">
        <v>18371.351111111111</v>
      </c>
      <c r="H20" s="68">
        <f t="shared" si="1"/>
        <v>35427.633333333331</v>
      </c>
      <c r="I20" s="72">
        <f t="shared" si="2"/>
        <v>0.92841741029632119</v>
      </c>
    </row>
    <row r="21" spans="1:9" ht="16.5">
      <c r="A21" s="37"/>
      <c r="B21" s="34" t="s">
        <v>10</v>
      </c>
      <c r="C21" s="15" t="s">
        <v>169</v>
      </c>
      <c r="D21" s="144">
        <v>24720.888888888891</v>
      </c>
      <c r="E21" s="144">
        <v>20133.2</v>
      </c>
      <c r="F21" s="71">
        <f t="shared" si="0"/>
        <v>4587.6888888888898</v>
      </c>
      <c r="G21" s="46">
        <v>11093.24</v>
      </c>
      <c r="H21" s="68">
        <f t="shared" si="1"/>
        <v>22427.044444444444</v>
      </c>
      <c r="I21" s="72">
        <f t="shared" si="2"/>
        <v>1.0216856792465001</v>
      </c>
    </row>
    <row r="22" spans="1:9" ht="16.5">
      <c r="A22" s="37"/>
      <c r="B22" s="34" t="s">
        <v>11</v>
      </c>
      <c r="C22" s="15" t="s">
        <v>170</v>
      </c>
      <c r="D22" s="144">
        <v>6660.8888888888887</v>
      </c>
      <c r="E22" s="144">
        <v>6500</v>
      </c>
      <c r="F22" s="71">
        <f t="shared" si="0"/>
        <v>160.88888888888869</v>
      </c>
      <c r="G22" s="46">
        <v>2734.2799999999997</v>
      </c>
      <c r="H22" s="68">
        <f t="shared" si="1"/>
        <v>6580.4444444444443</v>
      </c>
      <c r="I22" s="72">
        <f t="shared" si="2"/>
        <v>1.4066461534460424</v>
      </c>
    </row>
    <row r="23" spans="1:9" ht="16.5">
      <c r="A23" s="37"/>
      <c r="B23" s="34" t="s">
        <v>12</v>
      </c>
      <c r="C23" s="15" t="s">
        <v>171</v>
      </c>
      <c r="D23" s="144">
        <v>9556</v>
      </c>
      <c r="E23" s="144">
        <v>7166.6</v>
      </c>
      <c r="F23" s="71">
        <f t="shared" si="0"/>
        <v>2389.3999999999996</v>
      </c>
      <c r="G23" s="46">
        <v>5474.4333333333343</v>
      </c>
      <c r="H23" s="68">
        <f t="shared" si="1"/>
        <v>8361.2999999999993</v>
      </c>
      <c r="I23" s="72">
        <f t="shared" si="2"/>
        <v>0.5273361626469707</v>
      </c>
    </row>
    <row r="24" spans="1:9" ht="16.5">
      <c r="A24" s="37"/>
      <c r="B24" s="34" t="s">
        <v>13</v>
      </c>
      <c r="C24" s="15" t="s">
        <v>172</v>
      </c>
      <c r="D24" s="144">
        <v>10181</v>
      </c>
      <c r="E24" s="144">
        <v>6900</v>
      </c>
      <c r="F24" s="71">
        <f t="shared" si="0"/>
        <v>3281</v>
      </c>
      <c r="G24" s="46">
        <v>3971.875</v>
      </c>
      <c r="H24" s="68">
        <f t="shared" si="1"/>
        <v>8540.5</v>
      </c>
      <c r="I24" s="72">
        <f t="shared" si="2"/>
        <v>1.1502439024390243</v>
      </c>
    </row>
    <row r="25" spans="1:9" ht="16.5">
      <c r="A25" s="37"/>
      <c r="B25" s="34" t="s">
        <v>14</v>
      </c>
      <c r="C25" s="164" t="s">
        <v>173</v>
      </c>
      <c r="D25" s="144">
        <v>8494.2222222222226</v>
      </c>
      <c r="E25" s="144">
        <v>6500</v>
      </c>
      <c r="F25" s="71">
        <f t="shared" si="0"/>
        <v>1994.2222222222226</v>
      </c>
      <c r="G25" s="46">
        <v>3526.1644444444446</v>
      </c>
      <c r="H25" s="68">
        <f t="shared" si="1"/>
        <v>7497.1111111111113</v>
      </c>
      <c r="I25" s="72">
        <f t="shared" si="2"/>
        <v>1.1261376856439542</v>
      </c>
    </row>
    <row r="26" spans="1:9" ht="16.5">
      <c r="A26" s="37"/>
      <c r="B26" s="34" t="s">
        <v>15</v>
      </c>
      <c r="C26" s="15" t="s">
        <v>174</v>
      </c>
      <c r="D26" s="144">
        <v>21343.5</v>
      </c>
      <c r="E26" s="144">
        <v>15066.6</v>
      </c>
      <c r="F26" s="71">
        <f t="shared" si="0"/>
        <v>6276.9</v>
      </c>
      <c r="G26" s="46">
        <v>10002.200000000001</v>
      </c>
      <c r="H26" s="68">
        <f t="shared" si="1"/>
        <v>18205.05</v>
      </c>
      <c r="I26" s="72">
        <f t="shared" si="2"/>
        <v>0.82010457699306127</v>
      </c>
    </row>
    <row r="27" spans="1:9" ht="16.5">
      <c r="A27" s="37"/>
      <c r="B27" s="34" t="s">
        <v>16</v>
      </c>
      <c r="C27" s="15" t="s">
        <v>175</v>
      </c>
      <c r="D27" s="144">
        <v>9531</v>
      </c>
      <c r="E27" s="144">
        <v>6400</v>
      </c>
      <c r="F27" s="71">
        <f t="shared" si="0"/>
        <v>3131</v>
      </c>
      <c r="G27" s="46">
        <v>3957.1749999999997</v>
      </c>
      <c r="H27" s="68">
        <f t="shared" si="1"/>
        <v>7965.5</v>
      </c>
      <c r="I27" s="72">
        <f t="shared" si="2"/>
        <v>1.0129258877861103</v>
      </c>
    </row>
    <row r="28" spans="1:9" ht="16.5">
      <c r="A28" s="37"/>
      <c r="B28" s="34" t="s">
        <v>17</v>
      </c>
      <c r="C28" s="15" t="s">
        <v>176</v>
      </c>
      <c r="D28" s="144">
        <v>25777.555555555555</v>
      </c>
      <c r="E28" s="144">
        <v>22700</v>
      </c>
      <c r="F28" s="71">
        <f t="shared" si="0"/>
        <v>3077.5555555555547</v>
      </c>
      <c r="G28" s="46">
        <v>7639.3</v>
      </c>
      <c r="H28" s="68">
        <f t="shared" si="1"/>
        <v>24238.777777777777</v>
      </c>
      <c r="I28" s="72">
        <f t="shared" si="2"/>
        <v>2.1729056036256957</v>
      </c>
    </row>
    <row r="29" spans="1:9" ht="16.5">
      <c r="A29" s="37"/>
      <c r="B29" s="34" t="s">
        <v>18</v>
      </c>
      <c r="C29" s="15" t="s">
        <v>177</v>
      </c>
      <c r="D29" s="144">
        <v>35043.75</v>
      </c>
      <c r="E29" s="144">
        <v>28166.6</v>
      </c>
      <c r="F29" s="71">
        <f t="shared" si="0"/>
        <v>6877.1500000000015</v>
      </c>
      <c r="G29" s="46">
        <v>16216.6</v>
      </c>
      <c r="H29" s="68">
        <f t="shared" si="1"/>
        <v>31605.174999999999</v>
      </c>
      <c r="I29" s="72">
        <f t="shared" si="2"/>
        <v>0.94893966676121988</v>
      </c>
    </row>
    <row r="30" spans="1:9" ht="17.25" thickBot="1">
      <c r="A30" s="38"/>
      <c r="B30" s="36" t="s">
        <v>19</v>
      </c>
      <c r="C30" s="16" t="s">
        <v>178</v>
      </c>
      <c r="D30" s="155">
        <v>20938.666666666668</v>
      </c>
      <c r="E30" s="147">
        <v>16866.599999999999</v>
      </c>
      <c r="F30" s="74">
        <f t="shared" si="0"/>
        <v>4072.0666666666693</v>
      </c>
      <c r="G30" s="49">
        <v>15024.18</v>
      </c>
      <c r="H30" s="100">
        <f t="shared" si="1"/>
        <v>18902.633333333331</v>
      </c>
      <c r="I30" s="75">
        <f t="shared" si="2"/>
        <v>0.25814742191143419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33722</v>
      </c>
      <c r="E32" s="144">
        <v>27300</v>
      </c>
      <c r="F32" s="67">
        <f>D32-E32</f>
        <v>6422</v>
      </c>
      <c r="G32" s="54">
        <v>16754.222222222223</v>
      </c>
      <c r="H32" s="68">
        <f>AVERAGE(D32:E32)</f>
        <v>30511</v>
      </c>
      <c r="I32" s="78">
        <f t="shared" si="2"/>
        <v>0.82109319043955753</v>
      </c>
    </row>
    <row r="33" spans="1:9" ht="16.5">
      <c r="A33" s="37"/>
      <c r="B33" s="34" t="s">
        <v>27</v>
      </c>
      <c r="C33" s="15" t="s">
        <v>180</v>
      </c>
      <c r="D33" s="47">
        <v>32124.75</v>
      </c>
      <c r="E33" s="144">
        <v>28000</v>
      </c>
      <c r="F33" s="79">
        <f>D33-E33</f>
        <v>4124.75</v>
      </c>
      <c r="G33" s="46">
        <v>17409.191111111111</v>
      </c>
      <c r="H33" s="68">
        <f>AVERAGE(D33:E33)</f>
        <v>30062.375</v>
      </c>
      <c r="I33" s="72">
        <f t="shared" si="2"/>
        <v>0.72681055702887976</v>
      </c>
    </row>
    <row r="34" spans="1:9" ht="16.5">
      <c r="A34" s="37"/>
      <c r="B34" s="39" t="s">
        <v>28</v>
      </c>
      <c r="C34" s="15" t="s">
        <v>181</v>
      </c>
      <c r="D34" s="47">
        <v>27428.571428571428</v>
      </c>
      <c r="E34" s="144">
        <v>25800</v>
      </c>
      <c r="F34" s="71">
        <f>D34-E34</f>
        <v>1628.5714285714275</v>
      </c>
      <c r="G34" s="46">
        <v>9535.2999999999993</v>
      </c>
      <c r="H34" s="68">
        <f>AVERAGE(D34:E34)</f>
        <v>26614.285714285714</v>
      </c>
      <c r="I34" s="72">
        <f t="shared" si="2"/>
        <v>1.7911324986403905</v>
      </c>
    </row>
    <row r="35" spans="1:9" ht="16.5">
      <c r="A35" s="37"/>
      <c r="B35" s="34" t="s">
        <v>29</v>
      </c>
      <c r="C35" s="15" t="s">
        <v>182</v>
      </c>
      <c r="D35" s="47">
        <v>29700</v>
      </c>
      <c r="E35" s="144">
        <v>17933.2</v>
      </c>
      <c r="F35" s="79">
        <f>D35-E35</f>
        <v>11766.8</v>
      </c>
      <c r="G35" s="46">
        <v>8249</v>
      </c>
      <c r="H35" s="68">
        <f>AVERAGE(D35:E35)</f>
        <v>23816.6</v>
      </c>
      <c r="I35" s="72">
        <f t="shared" si="2"/>
        <v>1.8872105709783003</v>
      </c>
    </row>
    <row r="36" spans="1:9" ht="17.25" thickBot="1">
      <c r="A36" s="38"/>
      <c r="B36" s="39" t="s">
        <v>30</v>
      </c>
      <c r="C36" s="15" t="s">
        <v>183</v>
      </c>
      <c r="D36" s="50">
        <v>18944.222222222223</v>
      </c>
      <c r="E36" s="144">
        <v>17500</v>
      </c>
      <c r="F36" s="71">
        <f>D36-E36</f>
        <v>1444.2222222222226</v>
      </c>
      <c r="G36" s="49">
        <v>7630.88</v>
      </c>
      <c r="H36" s="68">
        <f>AVERAGE(D36:E36)</f>
        <v>18222.111111111109</v>
      </c>
      <c r="I36" s="80">
        <f t="shared" si="2"/>
        <v>1.387943606911799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699979.6</v>
      </c>
      <c r="E38" s="145">
        <v>597000</v>
      </c>
      <c r="F38" s="67">
        <f>D38-E38</f>
        <v>102979.59999999998</v>
      </c>
      <c r="G38" s="46">
        <v>325343.88</v>
      </c>
      <c r="H38" s="67">
        <f>AVERAGE(D38:E38)</f>
        <v>648489.80000000005</v>
      </c>
      <c r="I38" s="78">
        <f t="shared" si="2"/>
        <v>0.99324419441976297</v>
      </c>
    </row>
    <row r="39" spans="1:9" ht="17.25" thickBot="1">
      <c r="A39" s="38"/>
      <c r="B39" s="36" t="s">
        <v>32</v>
      </c>
      <c r="C39" s="16" t="s">
        <v>185</v>
      </c>
      <c r="D39" s="57">
        <v>420519.71428571426</v>
      </c>
      <c r="E39" s="146">
        <v>464000</v>
      </c>
      <c r="F39" s="74">
        <f>D39-E39</f>
        <v>-43480.285714285739</v>
      </c>
      <c r="G39" s="46">
        <v>208191.43333333335</v>
      </c>
      <c r="H39" s="81">
        <f>AVERAGE(D39:E39)</f>
        <v>442259.85714285716</v>
      </c>
      <c r="I39" s="75">
        <f t="shared" si="2"/>
        <v>1.1242942135604546</v>
      </c>
    </row>
    <row r="40" spans="1:9" ht="15.75" customHeight="1" thickBot="1">
      <c r="A40" s="234"/>
      <c r="B40" s="235"/>
      <c r="C40" s="236"/>
      <c r="D40" s="83">
        <f>SUM(D15:D39)</f>
        <v>1681254.0246031748</v>
      </c>
      <c r="E40" s="83">
        <f>SUM(E15:E39)</f>
        <v>1511532.4</v>
      </c>
      <c r="F40" s="83">
        <f>SUM(F15:F39)</f>
        <v>169721.62460317457</v>
      </c>
      <c r="G40" s="83">
        <f>SUM(G15:G39)</f>
        <v>798040.12904761906</v>
      </c>
      <c r="H40" s="83">
        <f>AVERAGE(D40:E40)</f>
        <v>1596393.2123015872</v>
      </c>
      <c r="I40" s="75">
        <f>(H40-G40)/G40</f>
        <v>1.0003921534706814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226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209</v>
      </c>
      <c r="F13" s="241" t="s">
        <v>227</v>
      </c>
      <c r="G13" s="224" t="s">
        <v>197</v>
      </c>
      <c r="H13" s="241" t="s">
        <v>212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14033.92</v>
      </c>
      <c r="F16" s="42">
        <v>29360.37777777778</v>
      </c>
      <c r="G16" s="21">
        <f t="shared" ref="G16:G31" si="0">(F16-E16)/E16</f>
        <v>1.0921009794681584</v>
      </c>
      <c r="H16" s="181">
        <v>27594.444444444445</v>
      </c>
      <c r="I16" s="21">
        <f t="shared" ref="I16:I31" si="1">(F16-H16)/H16</f>
        <v>6.3995973424602406E-2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25730.244444444445</v>
      </c>
      <c r="F17" s="46">
        <v>40089.425000000003</v>
      </c>
      <c r="G17" s="21">
        <f t="shared" si="0"/>
        <v>0.55806623161156665</v>
      </c>
      <c r="H17" s="184">
        <v>38881.125</v>
      </c>
      <c r="I17" s="21">
        <f t="shared" si="1"/>
        <v>3.1076775684860017E-2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19994.8</v>
      </c>
      <c r="F18" s="46">
        <v>32049.888888888891</v>
      </c>
      <c r="G18" s="21">
        <f t="shared" si="0"/>
        <v>0.60291120135679732</v>
      </c>
      <c r="H18" s="184">
        <v>30727.666666666668</v>
      </c>
      <c r="I18" s="21">
        <f t="shared" si="1"/>
        <v>4.3030349052066735E-2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4308.4399999999996</v>
      </c>
      <c r="F19" s="46">
        <v>9991.5555555555547</v>
      </c>
      <c r="G19" s="21">
        <f t="shared" si="0"/>
        <v>1.3190657304164746</v>
      </c>
      <c r="H19" s="184">
        <v>9897.0777777777766</v>
      </c>
      <c r="I19" s="21">
        <f t="shared" si="1"/>
        <v>9.5460276153343012E-3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42848.019047619047</v>
      </c>
      <c r="F20" s="46">
        <v>75174.766666666663</v>
      </c>
      <c r="G20" s="21">
        <f t="shared" si="0"/>
        <v>0.75445139209636181</v>
      </c>
      <c r="H20" s="184">
        <v>66237.885714285716</v>
      </c>
      <c r="I20" s="21">
        <f t="shared" si="1"/>
        <v>0.13492098752864487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18371.351111111111</v>
      </c>
      <c r="F21" s="46">
        <v>35427.633333333331</v>
      </c>
      <c r="G21" s="21">
        <f t="shared" si="0"/>
        <v>0.92841741029632119</v>
      </c>
      <c r="H21" s="184">
        <v>33661.077777777777</v>
      </c>
      <c r="I21" s="21">
        <f t="shared" si="1"/>
        <v>5.2480659330575316E-2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11093.24</v>
      </c>
      <c r="F22" s="46">
        <v>22427.044444444444</v>
      </c>
      <c r="G22" s="21">
        <f t="shared" si="0"/>
        <v>1.0216856792465001</v>
      </c>
      <c r="H22" s="184">
        <v>21821.522222222222</v>
      </c>
      <c r="I22" s="21">
        <f t="shared" si="1"/>
        <v>2.7748853451001722E-2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2734.2799999999997</v>
      </c>
      <c r="F23" s="46">
        <v>6580.4444444444443</v>
      </c>
      <c r="G23" s="21">
        <f t="shared" si="0"/>
        <v>1.4066461534460424</v>
      </c>
      <c r="H23" s="184">
        <v>6063.7777777777774</v>
      </c>
      <c r="I23" s="21">
        <f t="shared" si="1"/>
        <v>8.520540916920151E-2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5474.4333333333343</v>
      </c>
      <c r="F24" s="46">
        <v>8361.2999999999993</v>
      </c>
      <c r="G24" s="21">
        <f t="shared" si="0"/>
        <v>0.5273361626469707</v>
      </c>
      <c r="H24" s="184">
        <v>8093.625</v>
      </c>
      <c r="I24" s="21">
        <f t="shared" si="1"/>
        <v>3.3072325441319467E-2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3971.875</v>
      </c>
      <c r="F25" s="46">
        <v>8540.5</v>
      </c>
      <c r="G25" s="21">
        <f t="shared" si="0"/>
        <v>1.1502439024390243</v>
      </c>
      <c r="H25" s="184">
        <v>7840.5</v>
      </c>
      <c r="I25" s="21">
        <f t="shared" si="1"/>
        <v>8.928002040686181E-2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3526.1644444444446</v>
      </c>
      <c r="F26" s="46">
        <v>7497.1111111111113</v>
      </c>
      <c r="G26" s="21">
        <f t="shared" si="0"/>
        <v>1.1261376856439542</v>
      </c>
      <c r="H26" s="184">
        <v>7380.4444444444443</v>
      </c>
      <c r="I26" s="21">
        <f t="shared" si="1"/>
        <v>1.5807539443574652E-2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10002.200000000001</v>
      </c>
      <c r="F27" s="46">
        <v>18205.05</v>
      </c>
      <c r="G27" s="21">
        <f t="shared" si="0"/>
        <v>0.82010457699306127</v>
      </c>
      <c r="H27" s="184">
        <v>16763.744444444445</v>
      </c>
      <c r="I27" s="21">
        <f t="shared" si="1"/>
        <v>8.5977542805671187E-2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3957.1749999999997</v>
      </c>
      <c r="F28" s="46">
        <v>7965.5</v>
      </c>
      <c r="G28" s="21">
        <f t="shared" si="0"/>
        <v>1.0129258877861103</v>
      </c>
      <c r="H28" s="184">
        <v>7303</v>
      </c>
      <c r="I28" s="21">
        <f t="shared" si="1"/>
        <v>9.0716144050390246E-2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7639.3</v>
      </c>
      <c r="F29" s="46">
        <v>24238.777777777777</v>
      </c>
      <c r="G29" s="21">
        <f t="shared" si="0"/>
        <v>2.1729056036256957</v>
      </c>
      <c r="H29" s="184">
        <v>22749.855555555554</v>
      </c>
      <c r="I29" s="21">
        <f t="shared" si="1"/>
        <v>6.5447546187106492E-2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16216.6</v>
      </c>
      <c r="F30" s="46">
        <v>31605.174999999999</v>
      </c>
      <c r="G30" s="21">
        <f t="shared" si="0"/>
        <v>0.94893966676121988</v>
      </c>
      <c r="H30" s="184">
        <v>25605.885714285716</v>
      </c>
      <c r="I30" s="21">
        <f t="shared" si="1"/>
        <v>0.23429337116689677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15024.18</v>
      </c>
      <c r="F31" s="49">
        <v>18902.633333333331</v>
      </c>
      <c r="G31" s="23">
        <f t="shared" si="0"/>
        <v>0.25814742191143419</v>
      </c>
      <c r="H31" s="187">
        <v>19630.411111111112</v>
      </c>
      <c r="I31" s="23">
        <f t="shared" si="1"/>
        <v>-3.7073995733377572E-2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16754.222222222223</v>
      </c>
      <c r="F33" s="54">
        <v>30511</v>
      </c>
      <c r="G33" s="21">
        <f>(F33-E33)/E33</f>
        <v>0.82109319043955753</v>
      </c>
      <c r="H33" s="190">
        <v>30472.111111111109</v>
      </c>
      <c r="I33" s="21">
        <f>(F33-H33)/H33</f>
        <v>1.2762124930264635E-3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17409.191111111111</v>
      </c>
      <c r="F34" s="46">
        <v>30062.375</v>
      </c>
      <c r="G34" s="21">
        <f>(F34-E34)/E34</f>
        <v>0.72681055702887976</v>
      </c>
      <c r="H34" s="184">
        <v>29583.174999999999</v>
      </c>
      <c r="I34" s="21">
        <f>(F34-H34)/H34</f>
        <v>1.6198396554798489E-2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9535.2999999999993</v>
      </c>
      <c r="F35" s="46">
        <v>26614.285714285714</v>
      </c>
      <c r="G35" s="21">
        <f>(F35-E35)/E35</f>
        <v>1.7911324986403905</v>
      </c>
      <c r="H35" s="184">
        <v>26525.442857142858</v>
      </c>
      <c r="I35" s="21">
        <f>(F35-H35)/H35</f>
        <v>3.3493449146667835E-3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8249</v>
      </c>
      <c r="F36" s="46">
        <v>23816.6</v>
      </c>
      <c r="G36" s="21">
        <f>(F36-E36)/E36</f>
        <v>1.8872105709783003</v>
      </c>
      <c r="H36" s="184">
        <v>21662.466666666667</v>
      </c>
      <c r="I36" s="21">
        <f>(F36-H36)/H36</f>
        <v>9.9440814680999606E-2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7630.88</v>
      </c>
      <c r="F37" s="49">
        <v>18222.111111111109</v>
      </c>
      <c r="G37" s="23">
        <f>(F37-E37)/E37</f>
        <v>1.387943606911799</v>
      </c>
      <c r="H37" s="187">
        <v>17504.822222222225</v>
      </c>
      <c r="I37" s="23">
        <f>(F37-H37)/H37</f>
        <v>4.0976645165712818E-2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325343.88</v>
      </c>
      <c r="F39" s="46">
        <v>648489.80000000005</v>
      </c>
      <c r="G39" s="21">
        <f t="shared" ref="G39:G44" si="2">(F39-E39)/E39</f>
        <v>0.99324419441976297</v>
      </c>
      <c r="H39" s="184">
        <v>605389.80000000005</v>
      </c>
      <c r="I39" s="21">
        <f t="shared" ref="I39:I44" si="3">(F39-H39)/H39</f>
        <v>7.119379943302645E-2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208191.43333333335</v>
      </c>
      <c r="F40" s="46">
        <v>442259.85714285716</v>
      </c>
      <c r="G40" s="21">
        <f t="shared" si="2"/>
        <v>1.1242942135604546</v>
      </c>
      <c r="H40" s="184">
        <v>431241.46666666667</v>
      </c>
      <c r="I40" s="21">
        <f t="shared" si="3"/>
        <v>2.5550396536210846E-2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162457</v>
      </c>
      <c r="F41" s="57">
        <v>300273</v>
      </c>
      <c r="G41" s="21">
        <f t="shared" si="2"/>
        <v>0.84832294083972992</v>
      </c>
      <c r="H41" s="192">
        <v>287106.33333333331</v>
      </c>
      <c r="I41" s="21">
        <f t="shared" si="3"/>
        <v>4.5859896275363785E-2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67006.366666666669</v>
      </c>
      <c r="F42" s="47">
        <v>126126.85714285714</v>
      </c>
      <c r="G42" s="21">
        <f t="shared" si="2"/>
        <v>0.8823115386974244</v>
      </c>
      <c r="H42" s="185">
        <v>134092.25</v>
      </c>
      <c r="I42" s="21">
        <f t="shared" si="3"/>
        <v>-5.9402335758724722E-2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51183.333333333328</v>
      </c>
      <c r="F43" s="47">
        <v>118999.33333333333</v>
      </c>
      <c r="G43" s="21">
        <f t="shared" si="2"/>
        <v>1.3249625529143603</v>
      </c>
      <c r="H43" s="185">
        <v>113999.33333333333</v>
      </c>
      <c r="I43" s="21">
        <f t="shared" si="3"/>
        <v>4.3859905613483123E-2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130392.57142857143</v>
      </c>
      <c r="F44" s="50">
        <v>297546.33333333331</v>
      </c>
      <c r="G44" s="31">
        <f t="shared" si="2"/>
        <v>1.2819270306079369</v>
      </c>
      <c r="H44" s="188">
        <v>294874.66666666669</v>
      </c>
      <c r="I44" s="31">
        <f t="shared" si="3"/>
        <v>9.0603465427117995E-3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105069.18611111111</v>
      </c>
      <c r="F46" s="43">
        <v>194464.22222222222</v>
      </c>
      <c r="G46" s="21">
        <f t="shared" ref="G46:G51" si="4">(F46-E46)/E46</f>
        <v>0.8508206774969731</v>
      </c>
      <c r="H46" s="182">
        <v>188242</v>
      </c>
      <c r="I46" s="21">
        <f t="shared" ref="I46:I51" si="5">(F46-H46)/H46</f>
        <v>3.3054377993339525E-2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64538.606666666667</v>
      </c>
      <c r="F47" s="47">
        <v>167731.79999999999</v>
      </c>
      <c r="G47" s="21">
        <f t="shared" si="4"/>
        <v>1.5989374215392109</v>
      </c>
      <c r="H47" s="185">
        <v>161917</v>
      </c>
      <c r="I47" s="21">
        <f t="shared" si="5"/>
        <v>3.5912226634633719E-2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196798.48888888888</v>
      </c>
      <c r="F48" s="47">
        <v>485272.875</v>
      </c>
      <c r="G48" s="21">
        <f t="shared" si="4"/>
        <v>1.4658363879713623</v>
      </c>
      <c r="H48" s="185">
        <v>482890.42857142858</v>
      </c>
      <c r="I48" s="21">
        <f t="shared" si="5"/>
        <v>4.9337205452996708E-3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272556</v>
      </c>
      <c r="F49" s="47">
        <v>623479.0471428571</v>
      </c>
      <c r="G49" s="21">
        <f t="shared" si="4"/>
        <v>1.2875264061068445</v>
      </c>
      <c r="H49" s="185">
        <v>629979.0471428571</v>
      </c>
      <c r="I49" s="21">
        <f t="shared" si="5"/>
        <v>-1.0317803472162192E-2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22174.333333333336</v>
      </c>
      <c r="F50" s="47">
        <v>57999</v>
      </c>
      <c r="G50" s="21">
        <f t="shared" si="4"/>
        <v>1.6155915998977795</v>
      </c>
      <c r="H50" s="185">
        <v>57999</v>
      </c>
      <c r="I50" s="21">
        <f t="shared" si="5"/>
        <v>0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266299.86666666664</v>
      </c>
      <c r="F51" s="50">
        <v>865750</v>
      </c>
      <c r="G51" s="31">
        <f t="shared" si="4"/>
        <v>2.2510342976764539</v>
      </c>
      <c r="H51" s="188">
        <v>865750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48790.5</v>
      </c>
      <c r="F53" s="66">
        <v>82160</v>
      </c>
      <c r="G53" s="22">
        <f t="shared" ref="G53:G61" si="6">(F53-E53)/E53</f>
        <v>0.68393437247005051</v>
      </c>
      <c r="H53" s="143">
        <v>83326.666666666672</v>
      </c>
      <c r="I53" s="22">
        <f t="shared" ref="I53:I61" si="7">(F53-H53)/H53</f>
        <v>-1.4001120089607227E-2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58108.25</v>
      </c>
      <c r="F54" s="70">
        <v>82815</v>
      </c>
      <c r="G54" s="21">
        <f t="shared" si="6"/>
        <v>0.42518489199038001</v>
      </c>
      <c r="H54" s="196">
        <v>88595</v>
      </c>
      <c r="I54" s="21">
        <f t="shared" si="7"/>
        <v>-6.5240702071222983E-2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40802.400000000001</v>
      </c>
      <c r="F55" s="70">
        <v>70315.600000000006</v>
      </c>
      <c r="G55" s="21">
        <f t="shared" si="6"/>
        <v>0.72332019685116566</v>
      </c>
      <c r="H55" s="196">
        <v>74153.25</v>
      </c>
      <c r="I55" s="21">
        <f t="shared" si="7"/>
        <v>-5.175295755749066E-2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50794</v>
      </c>
      <c r="F56" s="70">
        <v>97008.75</v>
      </c>
      <c r="G56" s="21">
        <f t="shared" si="6"/>
        <v>0.90984663542938138</v>
      </c>
      <c r="H56" s="196">
        <v>108587.5</v>
      </c>
      <c r="I56" s="21">
        <f t="shared" si="7"/>
        <v>-0.10663059744445723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24795.05</v>
      </c>
      <c r="F57" s="98">
        <v>51815</v>
      </c>
      <c r="G57" s="21">
        <f t="shared" si="6"/>
        <v>1.0897316198192786</v>
      </c>
      <c r="H57" s="201">
        <v>54148.333333333336</v>
      </c>
      <c r="I57" s="21">
        <f t="shared" si="7"/>
        <v>-4.3091507894979883E-2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7151.75</v>
      </c>
      <c r="F58" s="50">
        <v>43996.666666666664</v>
      </c>
      <c r="G58" s="29">
        <f t="shared" si="6"/>
        <v>5.1518742498922174</v>
      </c>
      <c r="H58" s="188">
        <v>34995</v>
      </c>
      <c r="I58" s="29">
        <f t="shared" si="7"/>
        <v>0.25722722293660993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51614.333333333328</v>
      </c>
      <c r="F59" s="68">
        <v>116606.85714285714</v>
      </c>
      <c r="G59" s="21">
        <f t="shared" si="6"/>
        <v>1.2591952586075668</v>
      </c>
      <c r="H59" s="195">
        <v>115226.85714285714</v>
      </c>
      <c r="I59" s="21">
        <f t="shared" si="7"/>
        <v>1.1976374555535168E-2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66663.333333333343</v>
      </c>
      <c r="F60" s="70">
        <v>108914</v>
      </c>
      <c r="G60" s="21">
        <f t="shared" si="6"/>
        <v>0.63379168958447896</v>
      </c>
      <c r="H60" s="196">
        <v>107056.85714285714</v>
      </c>
      <c r="I60" s="21">
        <f t="shared" si="7"/>
        <v>1.7347257398605261E-2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487446</v>
      </c>
      <c r="F61" s="73">
        <v>752000</v>
      </c>
      <c r="G61" s="29">
        <f t="shared" si="6"/>
        <v>0.54273499013224025</v>
      </c>
      <c r="H61" s="197">
        <v>752000</v>
      </c>
      <c r="I61" s="29">
        <f t="shared" si="7"/>
        <v>0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99798.67936507937</v>
      </c>
      <c r="F63" s="54">
        <v>235214.75</v>
      </c>
      <c r="G63" s="21">
        <f t="shared" ref="G63:G68" si="8">(F63-E63)/E63</f>
        <v>1.3568924107657496</v>
      </c>
      <c r="H63" s="190">
        <v>217601.625</v>
      </c>
      <c r="I63" s="21">
        <f t="shared" ref="I63:I74" si="9">(F63-H63)/H63</f>
        <v>8.0942065575107719E-2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561745.14285714296</v>
      </c>
      <c r="F64" s="46">
        <v>1115282.5</v>
      </c>
      <c r="G64" s="21">
        <f t="shared" si="8"/>
        <v>0.98538877314979612</v>
      </c>
      <c r="H64" s="184">
        <v>1097356.25</v>
      </c>
      <c r="I64" s="21">
        <f t="shared" si="9"/>
        <v>1.6335852645847689E-2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247836.55</v>
      </c>
      <c r="F65" s="46">
        <v>501799.71428571426</v>
      </c>
      <c r="G65" s="21">
        <f t="shared" si="8"/>
        <v>1.024720382387966</v>
      </c>
      <c r="H65" s="184">
        <v>496942.57142857142</v>
      </c>
      <c r="I65" s="21">
        <f t="shared" si="9"/>
        <v>9.7740526499468707E-3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109674</v>
      </c>
      <c r="F66" s="46">
        <v>293024.5</v>
      </c>
      <c r="G66" s="21">
        <f t="shared" si="8"/>
        <v>1.6717772671736237</v>
      </c>
      <c r="H66" s="184">
        <v>264724.5</v>
      </c>
      <c r="I66" s="21">
        <f t="shared" si="9"/>
        <v>0.10690359222512461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65742.857142857145</v>
      </c>
      <c r="F67" s="46">
        <v>118449.22222222222</v>
      </c>
      <c r="G67" s="21">
        <f t="shared" si="8"/>
        <v>0.80170481433193286</v>
      </c>
      <c r="H67" s="184">
        <v>115513.28571428571</v>
      </c>
      <c r="I67" s="21">
        <f t="shared" si="9"/>
        <v>2.5416440107143598E-2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50796.436666666668</v>
      </c>
      <c r="F68" s="58">
        <v>136239.5</v>
      </c>
      <c r="G68" s="31">
        <f t="shared" si="8"/>
        <v>1.6820680531987444</v>
      </c>
      <c r="H68" s="193">
        <v>118791.6</v>
      </c>
      <c r="I68" s="31">
        <f t="shared" si="9"/>
        <v>0.14687823044727064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65125.488888888889</v>
      </c>
      <c r="F70" s="43">
        <v>125629.75</v>
      </c>
      <c r="G70" s="21">
        <f>(F70-E70)/E70</f>
        <v>0.92904118100883526</v>
      </c>
      <c r="H70" s="182">
        <v>126780.42857142857</v>
      </c>
      <c r="I70" s="21">
        <f t="shared" si="9"/>
        <v>-9.0761530339855939E-3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52099.17</v>
      </c>
      <c r="F71" s="47">
        <v>93843.6</v>
      </c>
      <c r="G71" s="21">
        <f>(F71-E71)/E71</f>
        <v>0.80124942489486894</v>
      </c>
      <c r="H71" s="185">
        <v>84220.5</v>
      </c>
      <c r="I71" s="21">
        <f t="shared" si="9"/>
        <v>0.11426077973889974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23717.919999999998</v>
      </c>
      <c r="F72" s="47">
        <v>40033</v>
      </c>
      <c r="G72" s="21">
        <f>(F72-E72)/E72</f>
        <v>0.68787988154104585</v>
      </c>
      <c r="H72" s="185">
        <v>37366.333333333336</v>
      </c>
      <c r="I72" s="21">
        <f t="shared" si="9"/>
        <v>7.1365489433447157E-2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30421</v>
      </c>
      <c r="F73" s="47">
        <v>57557.5</v>
      </c>
      <c r="G73" s="21">
        <f>(F73-E73)/E73</f>
        <v>0.8920318201242563</v>
      </c>
      <c r="H73" s="185">
        <v>52557.5</v>
      </c>
      <c r="I73" s="21">
        <f t="shared" si="9"/>
        <v>9.51339009656091E-2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23237.158333333333</v>
      </c>
      <c r="F74" s="50">
        <v>60407.25</v>
      </c>
      <c r="G74" s="21">
        <f>(F74-E74)/E74</f>
        <v>1.5995971251504864</v>
      </c>
      <c r="H74" s="188">
        <v>55994.75</v>
      </c>
      <c r="I74" s="21">
        <f t="shared" si="9"/>
        <v>7.8802030547506688E-2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23046.6</v>
      </c>
      <c r="F76" s="43">
        <v>36908.6</v>
      </c>
      <c r="G76" s="22">
        <f t="shared" ref="G76:G82" si="10">(F76-E76)/E76</f>
        <v>0.60147700745446186</v>
      </c>
      <c r="H76" s="182">
        <v>35716.6</v>
      </c>
      <c r="I76" s="22">
        <f t="shared" ref="I76:I82" si="11">(F76-H76)/H76</f>
        <v>3.3373837375338077E-2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21466.5</v>
      </c>
      <c r="F77" s="32">
        <v>48880.75</v>
      </c>
      <c r="G77" s="21">
        <f t="shared" si="10"/>
        <v>1.2770712505531876</v>
      </c>
      <c r="H77" s="176">
        <v>45622.571428571428</v>
      </c>
      <c r="I77" s="21">
        <f t="shared" si="11"/>
        <v>7.1415934468527509E-2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11344.566666666668</v>
      </c>
      <c r="F78" s="47">
        <v>22677.166666666668</v>
      </c>
      <c r="G78" s="21">
        <f t="shared" si="10"/>
        <v>0.99894516317649851</v>
      </c>
      <c r="H78" s="185">
        <v>21510.5</v>
      </c>
      <c r="I78" s="21">
        <f t="shared" si="11"/>
        <v>5.4237078016162704E-2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16147.111111111113</v>
      </c>
      <c r="F79" s="47">
        <v>40031</v>
      </c>
      <c r="G79" s="21">
        <f t="shared" si="10"/>
        <v>1.4791431559824939</v>
      </c>
      <c r="H79" s="185">
        <v>38926.444444444445</v>
      </c>
      <c r="I79" s="21">
        <f t="shared" si="11"/>
        <v>2.8375454561023906E-2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33768.204761904766</v>
      </c>
      <c r="F80" s="61">
        <v>58856.142857142855</v>
      </c>
      <c r="G80" s="21">
        <f t="shared" si="10"/>
        <v>0.74294556883109086</v>
      </c>
      <c r="H80" s="194">
        <v>54541.857142857145</v>
      </c>
      <c r="I80" s="21">
        <f t="shared" si="11"/>
        <v>7.9100454958576955E-2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63100</v>
      </c>
      <c r="F81" s="61">
        <v>174999</v>
      </c>
      <c r="G81" s="21">
        <f t="shared" si="10"/>
        <v>1.7733597464342314</v>
      </c>
      <c r="H81" s="194">
        <v>174999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44554.055555555555</v>
      </c>
      <c r="F82" s="50">
        <v>81997</v>
      </c>
      <c r="G82" s="23">
        <f t="shared" si="10"/>
        <v>0.84039362921195604</v>
      </c>
      <c r="H82" s="188">
        <v>77996.444444444438</v>
      </c>
      <c r="I82" s="23">
        <f t="shared" si="11"/>
        <v>5.1291511863788747E-2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A67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228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209</v>
      </c>
      <c r="F13" s="241" t="s">
        <v>227</v>
      </c>
      <c r="G13" s="224" t="s">
        <v>197</v>
      </c>
      <c r="H13" s="241" t="s">
        <v>212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19</v>
      </c>
      <c r="C16" s="163" t="s">
        <v>99</v>
      </c>
      <c r="D16" s="160" t="s">
        <v>161</v>
      </c>
      <c r="E16" s="181">
        <v>15024.18</v>
      </c>
      <c r="F16" s="181">
        <v>18902.633333333331</v>
      </c>
      <c r="G16" s="169">
        <f t="shared" ref="G16:G31" si="0">(F16-E16)/E16</f>
        <v>0.25814742191143419</v>
      </c>
      <c r="H16" s="181">
        <v>19630.411111111112</v>
      </c>
      <c r="I16" s="169">
        <f t="shared" ref="I16:I31" si="1">(F16-H16)/H16</f>
        <v>-3.7073995733377572E-2</v>
      </c>
    </row>
    <row r="17" spans="1:9" ht="16.5">
      <c r="A17" s="130"/>
      <c r="B17" s="177" t="s">
        <v>7</v>
      </c>
      <c r="C17" s="164" t="s">
        <v>87</v>
      </c>
      <c r="D17" s="160" t="s">
        <v>161</v>
      </c>
      <c r="E17" s="184">
        <v>4308.4399999999996</v>
      </c>
      <c r="F17" s="184">
        <v>9991.5555555555547</v>
      </c>
      <c r="G17" s="169">
        <f t="shared" si="0"/>
        <v>1.3190657304164746</v>
      </c>
      <c r="H17" s="184">
        <v>9897.0777777777766</v>
      </c>
      <c r="I17" s="169">
        <f t="shared" si="1"/>
        <v>9.5460276153343012E-3</v>
      </c>
    </row>
    <row r="18" spans="1:9" ht="16.5">
      <c r="A18" s="130"/>
      <c r="B18" s="177" t="s">
        <v>14</v>
      </c>
      <c r="C18" s="164" t="s">
        <v>94</v>
      </c>
      <c r="D18" s="160" t="s">
        <v>81</v>
      </c>
      <c r="E18" s="184">
        <v>3526.1644444444446</v>
      </c>
      <c r="F18" s="184">
        <v>7497.1111111111113</v>
      </c>
      <c r="G18" s="169">
        <f t="shared" si="0"/>
        <v>1.1261376856439542</v>
      </c>
      <c r="H18" s="184">
        <v>7380.4444444444443</v>
      </c>
      <c r="I18" s="169">
        <f t="shared" si="1"/>
        <v>1.5807539443574652E-2</v>
      </c>
    </row>
    <row r="19" spans="1:9" ht="16.5">
      <c r="A19" s="130"/>
      <c r="B19" s="177" t="s">
        <v>10</v>
      </c>
      <c r="C19" s="164" t="s">
        <v>90</v>
      </c>
      <c r="D19" s="160" t="s">
        <v>161</v>
      </c>
      <c r="E19" s="184">
        <v>11093.24</v>
      </c>
      <c r="F19" s="184">
        <v>22427.044444444444</v>
      </c>
      <c r="G19" s="169">
        <f t="shared" si="0"/>
        <v>1.0216856792465001</v>
      </c>
      <c r="H19" s="184">
        <v>21821.522222222222</v>
      </c>
      <c r="I19" s="169">
        <f t="shared" si="1"/>
        <v>2.7748853451001722E-2</v>
      </c>
    </row>
    <row r="20" spans="1:9" ht="16.5">
      <c r="A20" s="130"/>
      <c r="B20" s="177" t="s">
        <v>5</v>
      </c>
      <c r="C20" s="164" t="s">
        <v>85</v>
      </c>
      <c r="D20" s="160" t="s">
        <v>161</v>
      </c>
      <c r="E20" s="184">
        <v>25730.244444444445</v>
      </c>
      <c r="F20" s="184">
        <v>40089.425000000003</v>
      </c>
      <c r="G20" s="169">
        <f t="shared" si="0"/>
        <v>0.55806623161156665</v>
      </c>
      <c r="H20" s="184">
        <v>38881.125</v>
      </c>
      <c r="I20" s="169">
        <f t="shared" si="1"/>
        <v>3.1076775684860017E-2</v>
      </c>
    </row>
    <row r="21" spans="1:9" ht="16.5">
      <c r="A21" s="130"/>
      <c r="B21" s="177" t="s">
        <v>12</v>
      </c>
      <c r="C21" s="164" t="s">
        <v>92</v>
      </c>
      <c r="D21" s="160" t="s">
        <v>81</v>
      </c>
      <c r="E21" s="184">
        <v>5474.4333333333343</v>
      </c>
      <c r="F21" s="184">
        <v>8361.2999999999993</v>
      </c>
      <c r="G21" s="169">
        <f t="shared" si="0"/>
        <v>0.5273361626469707</v>
      </c>
      <c r="H21" s="184">
        <v>8093.625</v>
      </c>
      <c r="I21" s="169">
        <f t="shared" si="1"/>
        <v>3.3072325441319467E-2</v>
      </c>
    </row>
    <row r="22" spans="1:9" ht="16.5">
      <c r="A22" s="130"/>
      <c r="B22" s="177" t="s">
        <v>6</v>
      </c>
      <c r="C22" s="164" t="s">
        <v>86</v>
      </c>
      <c r="D22" s="160" t="s">
        <v>161</v>
      </c>
      <c r="E22" s="184">
        <v>19994.8</v>
      </c>
      <c r="F22" s="184">
        <v>32049.888888888891</v>
      </c>
      <c r="G22" s="169">
        <f t="shared" si="0"/>
        <v>0.60291120135679732</v>
      </c>
      <c r="H22" s="184">
        <v>30727.666666666668</v>
      </c>
      <c r="I22" s="169">
        <f t="shared" si="1"/>
        <v>4.3030349052066735E-2</v>
      </c>
    </row>
    <row r="23" spans="1:9" ht="16.5">
      <c r="A23" s="130"/>
      <c r="B23" s="177" t="s">
        <v>9</v>
      </c>
      <c r="C23" s="164" t="s">
        <v>88</v>
      </c>
      <c r="D23" s="162" t="s">
        <v>161</v>
      </c>
      <c r="E23" s="184">
        <v>18371.351111111111</v>
      </c>
      <c r="F23" s="184">
        <v>35427.633333333331</v>
      </c>
      <c r="G23" s="169">
        <f t="shared" si="0"/>
        <v>0.92841741029632119</v>
      </c>
      <c r="H23" s="184">
        <v>33661.077777777777</v>
      </c>
      <c r="I23" s="169">
        <f t="shared" si="1"/>
        <v>5.2480659330575316E-2</v>
      </c>
    </row>
    <row r="24" spans="1:9" ht="16.5">
      <c r="A24" s="130"/>
      <c r="B24" s="177" t="s">
        <v>4</v>
      </c>
      <c r="C24" s="164" t="s">
        <v>84</v>
      </c>
      <c r="D24" s="162" t="s">
        <v>161</v>
      </c>
      <c r="E24" s="184">
        <v>14033.92</v>
      </c>
      <c r="F24" s="184">
        <v>29360.37777777778</v>
      </c>
      <c r="G24" s="169">
        <f t="shared" si="0"/>
        <v>1.0921009794681584</v>
      </c>
      <c r="H24" s="184">
        <v>27594.444444444445</v>
      </c>
      <c r="I24" s="169">
        <f t="shared" si="1"/>
        <v>6.3995973424602406E-2</v>
      </c>
    </row>
    <row r="25" spans="1:9" ht="16.5">
      <c r="A25" s="130"/>
      <c r="B25" s="177" t="s">
        <v>17</v>
      </c>
      <c r="C25" s="164" t="s">
        <v>97</v>
      </c>
      <c r="D25" s="162" t="s">
        <v>161</v>
      </c>
      <c r="E25" s="184">
        <v>7639.3</v>
      </c>
      <c r="F25" s="184">
        <v>24238.777777777777</v>
      </c>
      <c r="G25" s="169">
        <f t="shared" si="0"/>
        <v>2.1729056036256957</v>
      </c>
      <c r="H25" s="184">
        <v>22749.855555555554</v>
      </c>
      <c r="I25" s="169">
        <f t="shared" si="1"/>
        <v>6.5447546187106492E-2</v>
      </c>
    </row>
    <row r="26" spans="1:9" ht="16.5">
      <c r="A26" s="130"/>
      <c r="B26" s="177" t="s">
        <v>11</v>
      </c>
      <c r="C26" s="164" t="s">
        <v>91</v>
      </c>
      <c r="D26" s="162" t="s">
        <v>81</v>
      </c>
      <c r="E26" s="184">
        <v>2734.2799999999997</v>
      </c>
      <c r="F26" s="184">
        <v>6580.4444444444443</v>
      </c>
      <c r="G26" s="169">
        <f t="shared" si="0"/>
        <v>1.4066461534460424</v>
      </c>
      <c r="H26" s="184">
        <v>6063.7777777777774</v>
      </c>
      <c r="I26" s="169">
        <f t="shared" si="1"/>
        <v>8.520540916920151E-2</v>
      </c>
    </row>
    <row r="27" spans="1:9" ht="16.5">
      <c r="A27" s="130"/>
      <c r="B27" s="177" t="s">
        <v>15</v>
      </c>
      <c r="C27" s="164" t="s">
        <v>95</v>
      </c>
      <c r="D27" s="162" t="s">
        <v>82</v>
      </c>
      <c r="E27" s="184">
        <v>10002.200000000001</v>
      </c>
      <c r="F27" s="184">
        <v>18205.05</v>
      </c>
      <c r="G27" s="169">
        <f t="shared" si="0"/>
        <v>0.82010457699306127</v>
      </c>
      <c r="H27" s="184">
        <v>16763.744444444445</v>
      </c>
      <c r="I27" s="169">
        <f t="shared" si="1"/>
        <v>8.5977542805671187E-2</v>
      </c>
    </row>
    <row r="28" spans="1:9" ht="16.5">
      <c r="A28" s="130"/>
      <c r="B28" s="177" t="s">
        <v>13</v>
      </c>
      <c r="C28" s="164" t="s">
        <v>93</v>
      </c>
      <c r="D28" s="162" t="s">
        <v>81</v>
      </c>
      <c r="E28" s="184">
        <v>3971.875</v>
      </c>
      <c r="F28" s="184">
        <v>8540.5</v>
      </c>
      <c r="G28" s="169">
        <f t="shared" si="0"/>
        <v>1.1502439024390243</v>
      </c>
      <c r="H28" s="184">
        <v>7840.5</v>
      </c>
      <c r="I28" s="169">
        <f t="shared" si="1"/>
        <v>8.928002040686181E-2</v>
      </c>
    </row>
    <row r="29" spans="1:9" ht="17.25" thickBot="1">
      <c r="A29" s="131"/>
      <c r="B29" s="177" t="s">
        <v>16</v>
      </c>
      <c r="C29" s="164" t="s">
        <v>96</v>
      </c>
      <c r="D29" s="162" t="s">
        <v>81</v>
      </c>
      <c r="E29" s="184">
        <v>3957.1749999999997</v>
      </c>
      <c r="F29" s="184">
        <v>7965.5</v>
      </c>
      <c r="G29" s="169">
        <f t="shared" si="0"/>
        <v>1.0129258877861103</v>
      </c>
      <c r="H29" s="184">
        <v>7303</v>
      </c>
      <c r="I29" s="169">
        <f t="shared" si="1"/>
        <v>9.0716144050390246E-2</v>
      </c>
    </row>
    <row r="30" spans="1:9" ht="16.5">
      <c r="A30" s="37"/>
      <c r="B30" s="177" t="s">
        <v>8</v>
      </c>
      <c r="C30" s="164" t="s">
        <v>89</v>
      </c>
      <c r="D30" s="162" t="s">
        <v>161</v>
      </c>
      <c r="E30" s="184">
        <v>42848.019047619047</v>
      </c>
      <c r="F30" s="184">
        <v>75174.766666666663</v>
      </c>
      <c r="G30" s="169">
        <f t="shared" si="0"/>
        <v>0.75445139209636181</v>
      </c>
      <c r="H30" s="184">
        <v>66237.885714285716</v>
      </c>
      <c r="I30" s="169">
        <f t="shared" si="1"/>
        <v>0.13492098752864487</v>
      </c>
    </row>
    <row r="31" spans="1:9" ht="17.25" thickBot="1">
      <c r="A31" s="38"/>
      <c r="B31" s="178" t="s">
        <v>18</v>
      </c>
      <c r="C31" s="165" t="s">
        <v>98</v>
      </c>
      <c r="D31" s="161" t="s">
        <v>83</v>
      </c>
      <c r="E31" s="187">
        <v>16216.6</v>
      </c>
      <c r="F31" s="187">
        <v>31605.174999999999</v>
      </c>
      <c r="G31" s="171">
        <f t="shared" si="0"/>
        <v>0.94893966676121988</v>
      </c>
      <c r="H31" s="187">
        <v>25605.885714285716</v>
      </c>
      <c r="I31" s="171">
        <f t="shared" si="1"/>
        <v>0.23429337116689677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204926.22238095239</v>
      </c>
      <c r="F32" s="100">
        <f>SUM(F16:F31)</f>
        <v>376417.18333333335</v>
      </c>
      <c r="G32" s="101">
        <f t="shared" ref="G32" si="2">(F32-E32)/E32</f>
        <v>0.83684244485600201</v>
      </c>
      <c r="H32" s="100">
        <f>SUM(H16:H31)</f>
        <v>350252.04365079367</v>
      </c>
      <c r="I32" s="104">
        <f t="shared" ref="I32" si="3">(F32-H32)/H32</f>
        <v>7.4703745936245555E-2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26</v>
      </c>
      <c r="C34" s="166" t="s">
        <v>100</v>
      </c>
      <c r="D34" s="168" t="s">
        <v>161</v>
      </c>
      <c r="E34" s="190">
        <v>16754.222222222223</v>
      </c>
      <c r="F34" s="190">
        <v>30511</v>
      </c>
      <c r="G34" s="169">
        <f>(F34-E34)/E34</f>
        <v>0.82109319043955753</v>
      </c>
      <c r="H34" s="190">
        <v>30472.111111111109</v>
      </c>
      <c r="I34" s="169">
        <f>(F34-H34)/H34</f>
        <v>1.2762124930264635E-3</v>
      </c>
    </row>
    <row r="35" spans="1:9" ht="16.5">
      <c r="A35" s="37"/>
      <c r="B35" s="177" t="s">
        <v>28</v>
      </c>
      <c r="C35" s="164" t="s">
        <v>102</v>
      </c>
      <c r="D35" s="160" t="s">
        <v>161</v>
      </c>
      <c r="E35" s="184">
        <v>9535.2999999999993</v>
      </c>
      <c r="F35" s="184">
        <v>26614.285714285714</v>
      </c>
      <c r="G35" s="169">
        <f>(F35-E35)/E35</f>
        <v>1.7911324986403905</v>
      </c>
      <c r="H35" s="184">
        <v>26525.442857142858</v>
      </c>
      <c r="I35" s="169">
        <f>(F35-H35)/H35</f>
        <v>3.3493449146667835E-3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17409.191111111111</v>
      </c>
      <c r="F36" s="184">
        <v>30062.375</v>
      </c>
      <c r="G36" s="169">
        <f>(F36-E36)/E36</f>
        <v>0.72681055702887976</v>
      </c>
      <c r="H36" s="184">
        <v>29583.174999999999</v>
      </c>
      <c r="I36" s="169">
        <f>(F36-H36)/H36</f>
        <v>1.6198396554798489E-2</v>
      </c>
    </row>
    <row r="37" spans="1:9" ht="16.5">
      <c r="A37" s="37"/>
      <c r="B37" s="177" t="s">
        <v>30</v>
      </c>
      <c r="C37" s="164" t="s">
        <v>104</v>
      </c>
      <c r="D37" s="160" t="s">
        <v>161</v>
      </c>
      <c r="E37" s="184">
        <v>7630.88</v>
      </c>
      <c r="F37" s="184">
        <v>18222.111111111109</v>
      </c>
      <c r="G37" s="169">
        <f>(F37-E37)/E37</f>
        <v>1.387943606911799</v>
      </c>
      <c r="H37" s="184">
        <v>17504.822222222225</v>
      </c>
      <c r="I37" s="169">
        <f>(F37-H37)/H37</f>
        <v>4.0976645165712818E-2</v>
      </c>
    </row>
    <row r="38" spans="1:9" ht="17.25" thickBot="1">
      <c r="A38" s="38"/>
      <c r="B38" s="179" t="s">
        <v>29</v>
      </c>
      <c r="C38" s="164" t="s">
        <v>103</v>
      </c>
      <c r="D38" s="172" t="s">
        <v>161</v>
      </c>
      <c r="E38" s="187">
        <v>8249</v>
      </c>
      <c r="F38" s="187">
        <v>23816.6</v>
      </c>
      <c r="G38" s="171">
        <f>(F38-E38)/E38</f>
        <v>1.8872105709783003</v>
      </c>
      <c r="H38" s="187">
        <v>21662.466666666667</v>
      </c>
      <c r="I38" s="171">
        <f>(F38-H38)/H38</f>
        <v>9.9440814680999606E-2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59578.593333333331</v>
      </c>
      <c r="F39" s="102">
        <f>SUM(F34:F38)</f>
        <v>129226.37182539681</v>
      </c>
      <c r="G39" s="103">
        <f t="shared" ref="G39" si="4">(F39-E39)/E39</f>
        <v>1.1690067622509073</v>
      </c>
      <c r="H39" s="102">
        <f>SUM(H34:H38)</f>
        <v>125748.01785714287</v>
      </c>
      <c r="I39" s="104">
        <f t="shared" ref="I39" si="5">(F39-H39)/H39</f>
        <v>2.7661302559898442E-2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34</v>
      </c>
      <c r="C41" s="164" t="s">
        <v>154</v>
      </c>
      <c r="D41" s="168" t="s">
        <v>161</v>
      </c>
      <c r="E41" s="182">
        <v>67006.366666666669</v>
      </c>
      <c r="F41" s="184">
        <v>126126.85714285714</v>
      </c>
      <c r="G41" s="169">
        <f t="shared" ref="G41:G46" si="6">(F41-E41)/E41</f>
        <v>0.8823115386974244</v>
      </c>
      <c r="H41" s="184">
        <v>134092.25</v>
      </c>
      <c r="I41" s="169">
        <f t="shared" ref="I41:I46" si="7">(F41-H41)/H41</f>
        <v>-5.9402335758724722E-2</v>
      </c>
    </row>
    <row r="42" spans="1:9" ht="16.5">
      <c r="A42" s="37"/>
      <c r="B42" s="177" t="s">
        <v>36</v>
      </c>
      <c r="C42" s="164" t="s">
        <v>153</v>
      </c>
      <c r="D42" s="160" t="s">
        <v>161</v>
      </c>
      <c r="E42" s="185">
        <v>130392.57142857143</v>
      </c>
      <c r="F42" s="184">
        <v>297546.33333333331</v>
      </c>
      <c r="G42" s="169">
        <f t="shared" si="6"/>
        <v>1.2819270306079369</v>
      </c>
      <c r="H42" s="184">
        <v>294874.66666666669</v>
      </c>
      <c r="I42" s="169">
        <f t="shared" si="7"/>
        <v>9.0603465427117995E-3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208191.43333333335</v>
      </c>
      <c r="F43" s="192">
        <v>442259.85714285716</v>
      </c>
      <c r="G43" s="169">
        <f t="shared" si="6"/>
        <v>1.1242942135604546</v>
      </c>
      <c r="H43" s="192">
        <v>431241.46666666667</v>
      </c>
      <c r="I43" s="169">
        <f t="shared" si="7"/>
        <v>2.5550396536210846E-2</v>
      </c>
    </row>
    <row r="44" spans="1:9" ht="16.5">
      <c r="A44" s="37"/>
      <c r="B44" s="177" t="s">
        <v>35</v>
      </c>
      <c r="C44" s="164" t="s">
        <v>152</v>
      </c>
      <c r="D44" s="160" t="s">
        <v>161</v>
      </c>
      <c r="E44" s="185">
        <v>51183.333333333328</v>
      </c>
      <c r="F44" s="185">
        <v>118999.33333333333</v>
      </c>
      <c r="G44" s="169">
        <f t="shared" si="6"/>
        <v>1.3249625529143603</v>
      </c>
      <c r="H44" s="185">
        <v>113999.33333333333</v>
      </c>
      <c r="I44" s="169">
        <f t="shared" si="7"/>
        <v>4.3859905613483123E-2</v>
      </c>
    </row>
    <row r="45" spans="1:9" ht="16.5">
      <c r="A45" s="37"/>
      <c r="B45" s="177" t="s">
        <v>33</v>
      </c>
      <c r="C45" s="164" t="s">
        <v>107</v>
      </c>
      <c r="D45" s="160" t="s">
        <v>161</v>
      </c>
      <c r="E45" s="185">
        <v>162457</v>
      </c>
      <c r="F45" s="185">
        <v>300273</v>
      </c>
      <c r="G45" s="169">
        <f t="shared" si="6"/>
        <v>0.84832294083972992</v>
      </c>
      <c r="H45" s="185">
        <v>287106.33333333331</v>
      </c>
      <c r="I45" s="169">
        <f t="shared" si="7"/>
        <v>4.5859896275363785E-2</v>
      </c>
    </row>
    <row r="46" spans="1:9" ht="16.5" customHeight="1" thickBot="1">
      <c r="A46" s="38"/>
      <c r="B46" s="177" t="s">
        <v>31</v>
      </c>
      <c r="C46" s="164" t="s">
        <v>105</v>
      </c>
      <c r="D46" s="160" t="s">
        <v>161</v>
      </c>
      <c r="E46" s="188">
        <v>325343.88</v>
      </c>
      <c r="F46" s="188">
        <v>648489.80000000005</v>
      </c>
      <c r="G46" s="175">
        <f t="shared" si="6"/>
        <v>0.99324419441976297</v>
      </c>
      <c r="H46" s="188">
        <v>605389.80000000005</v>
      </c>
      <c r="I46" s="175">
        <f t="shared" si="7"/>
        <v>7.119379943302645E-2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944574.58476190479</v>
      </c>
      <c r="F47" s="83">
        <f>SUM(F41:F46)</f>
        <v>1933695.1809523811</v>
      </c>
      <c r="G47" s="103">
        <f t="shared" ref="G47" si="8">(F47-E47)/E47</f>
        <v>1.0471598666184736</v>
      </c>
      <c r="H47" s="102">
        <f>SUM(H41:H46)</f>
        <v>1866703.85</v>
      </c>
      <c r="I47" s="104">
        <f t="shared" ref="I47" si="9">(F47-H47)/H47</f>
        <v>3.5887498144058047E-2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48</v>
      </c>
      <c r="C49" s="164" t="s">
        <v>157</v>
      </c>
      <c r="D49" s="168" t="s">
        <v>114</v>
      </c>
      <c r="E49" s="182">
        <v>272556</v>
      </c>
      <c r="F49" s="182">
        <v>623479.0471428571</v>
      </c>
      <c r="G49" s="169">
        <f t="shared" ref="G49:G54" si="10">(F49-E49)/E49</f>
        <v>1.2875264061068445</v>
      </c>
      <c r="H49" s="182">
        <v>629979.0471428571</v>
      </c>
      <c r="I49" s="169">
        <f t="shared" ref="I49:I54" si="11">(F49-H49)/H49</f>
        <v>-1.0317803472162192E-2</v>
      </c>
    </row>
    <row r="50" spans="1:9" ht="16.5">
      <c r="A50" s="37"/>
      <c r="B50" s="177" t="s">
        <v>49</v>
      </c>
      <c r="C50" s="164" t="s">
        <v>158</v>
      </c>
      <c r="D50" s="162" t="s">
        <v>199</v>
      </c>
      <c r="E50" s="185">
        <v>22174.333333333336</v>
      </c>
      <c r="F50" s="185">
        <v>57999</v>
      </c>
      <c r="G50" s="169">
        <f t="shared" si="10"/>
        <v>1.6155915998977795</v>
      </c>
      <c r="H50" s="185">
        <v>57999</v>
      </c>
      <c r="I50" s="169">
        <f t="shared" si="11"/>
        <v>0</v>
      </c>
    </row>
    <row r="51" spans="1:9" ht="16.5">
      <c r="A51" s="37"/>
      <c r="B51" s="177" t="s">
        <v>50</v>
      </c>
      <c r="C51" s="164" t="s">
        <v>159</v>
      </c>
      <c r="D51" s="160" t="s">
        <v>112</v>
      </c>
      <c r="E51" s="185">
        <v>266299.86666666664</v>
      </c>
      <c r="F51" s="185">
        <v>865750</v>
      </c>
      <c r="G51" s="169">
        <f t="shared" si="10"/>
        <v>2.2510342976764539</v>
      </c>
      <c r="H51" s="185">
        <v>865750</v>
      </c>
      <c r="I51" s="169">
        <f t="shared" si="11"/>
        <v>0</v>
      </c>
    </row>
    <row r="52" spans="1:9" ht="16.5">
      <c r="A52" s="37"/>
      <c r="B52" s="177" t="s">
        <v>47</v>
      </c>
      <c r="C52" s="164" t="s">
        <v>113</v>
      </c>
      <c r="D52" s="160" t="s">
        <v>114</v>
      </c>
      <c r="E52" s="185">
        <v>196798.48888888888</v>
      </c>
      <c r="F52" s="185">
        <v>485272.875</v>
      </c>
      <c r="G52" s="169">
        <f t="shared" si="10"/>
        <v>1.4658363879713623</v>
      </c>
      <c r="H52" s="185">
        <v>482890.42857142858</v>
      </c>
      <c r="I52" s="169">
        <f t="shared" si="11"/>
        <v>4.9337205452996708E-3</v>
      </c>
    </row>
    <row r="53" spans="1:9" ht="16.5">
      <c r="A53" s="37"/>
      <c r="B53" s="177" t="s">
        <v>45</v>
      </c>
      <c r="C53" s="164" t="s">
        <v>109</v>
      </c>
      <c r="D53" s="162" t="s">
        <v>108</v>
      </c>
      <c r="E53" s="185">
        <v>105069.18611111111</v>
      </c>
      <c r="F53" s="185">
        <v>194464.22222222222</v>
      </c>
      <c r="G53" s="169">
        <f t="shared" si="10"/>
        <v>0.8508206774969731</v>
      </c>
      <c r="H53" s="185">
        <v>188242</v>
      </c>
      <c r="I53" s="169">
        <f t="shared" si="11"/>
        <v>3.3054377993339525E-2</v>
      </c>
    </row>
    <row r="54" spans="1:9" ht="16.5" customHeight="1" thickBot="1">
      <c r="A54" s="38"/>
      <c r="B54" s="177" t="s">
        <v>46</v>
      </c>
      <c r="C54" s="164" t="s">
        <v>111</v>
      </c>
      <c r="D54" s="161" t="s">
        <v>110</v>
      </c>
      <c r="E54" s="188">
        <v>64538.606666666667</v>
      </c>
      <c r="F54" s="188">
        <v>167731.79999999999</v>
      </c>
      <c r="G54" s="175">
        <f t="shared" si="10"/>
        <v>1.5989374215392109</v>
      </c>
      <c r="H54" s="188">
        <v>161917</v>
      </c>
      <c r="I54" s="175">
        <f t="shared" si="11"/>
        <v>3.5912226634633719E-2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927436.48166666657</v>
      </c>
      <c r="F55" s="83">
        <f>SUM(F49:F54)</f>
        <v>2394696.944365079</v>
      </c>
      <c r="G55" s="103">
        <f t="shared" ref="G55" si="12">(F55-E55)/E55</f>
        <v>1.5820603261817408</v>
      </c>
      <c r="H55" s="83">
        <f>SUM(H49:H54)</f>
        <v>2386777.4757142859</v>
      </c>
      <c r="I55" s="104">
        <f t="shared" ref="I55" si="13">(F55-H55)/H55</f>
        <v>3.3180590697602205E-3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41</v>
      </c>
      <c r="C57" s="167" t="s">
        <v>118</v>
      </c>
      <c r="D57" s="168" t="s">
        <v>114</v>
      </c>
      <c r="E57" s="182">
        <v>50794</v>
      </c>
      <c r="F57" s="143">
        <v>97008.75</v>
      </c>
      <c r="G57" s="170">
        <f t="shared" ref="G57:G65" si="14">(F57-E57)/E57</f>
        <v>0.90984663542938138</v>
      </c>
      <c r="H57" s="143">
        <v>108587.5</v>
      </c>
      <c r="I57" s="170">
        <f t="shared" ref="I57:I65" si="15">(F57-H57)/H57</f>
        <v>-0.10663059744445723</v>
      </c>
    </row>
    <row r="58" spans="1:9" ht="16.5">
      <c r="A58" s="109"/>
      <c r="B58" s="199" t="s">
        <v>39</v>
      </c>
      <c r="C58" s="164" t="s">
        <v>116</v>
      </c>
      <c r="D58" s="160" t="s">
        <v>114</v>
      </c>
      <c r="E58" s="185">
        <v>58108.25</v>
      </c>
      <c r="F58" s="196">
        <v>82815</v>
      </c>
      <c r="G58" s="169">
        <f t="shared" si="14"/>
        <v>0.42518489199038001</v>
      </c>
      <c r="H58" s="196">
        <v>88595</v>
      </c>
      <c r="I58" s="169">
        <f t="shared" si="15"/>
        <v>-6.5240702071222983E-2</v>
      </c>
    </row>
    <row r="59" spans="1:9" ht="16.5">
      <c r="A59" s="109"/>
      <c r="B59" s="199" t="s">
        <v>40</v>
      </c>
      <c r="C59" s="164" t="s">
        <v>117</v>
      </c>
      <c r="D59" s="160" t="s">
        <v>114</v>
      </c>
      <c r="E59" s="185">
        <v>40802.400000000001</v>
      </c>
      <c r="F59" s="196">
        <v>70315.600000000006</v>
      </c>
      <c r="G59" s="169">
        <f t="shared" si="14"/>
        <v>0.72332019685116566</v>
      </c>
      <c r="H59" s="196">
        <v>74153.25</v>
      </c>
      <c r="I59" s="169">
        <f t="shared" si="15"/>
        <v>-5.175295755749066E-2</v>
      </c>
    </row>
    <row r="60" spans="1:9" ht="16.5">
      <c r="A60" s="109"/>
      <c r="B60" s="199" t="s">
        <v>42</v>
      </c>
      <c r="C60" s="164" t="s">
        <v>198</v>
      </c>
      <c r="D60" s="160" t="s">
        <v>114</v>
      </c>
      <c r="E60" s="185">
        <v>24795.05</v>
      </c>
      <c r="F60" s="196">
        <v>51815</v>
      </c>
      <c r="G60" s="169">
        <f t="shared" si="14"/>
        <v>1.0897316198192786</v>
      </c>
      <c r="H60" s="196">
        <v>54148.333333333336</v>
      </c>
      <c r="I60" s="169">
        <f t="shared" si="15"/>
        <v>-4.3091507894979883E-2</v>
      </c>
    </row>
    <row r="61" spans="1:9" s="126" customFormat="1" ht="16.5">
      <c r="A61" s="148"/>
      <c r="B61" s="199" t="s">
        <v>38</v>
      </c>
      <c r="C61" s="164" t="s">
        <v>115</v>
      </c>
      <c r="D61" s="160" t="s">
        <v>114</v>
      </c>
      <c r="E61" s="185">
        <v>48790.5</v>
      </c>
      <c r="F61" s="201">
        <v>82160</v>
      </c>
      <c r="G61" s="169">
        <f t="shared" si="14"/>
        <v>0.68393437247005051</v>
      </c>
      <c r="H61" s="201">
        <v>83326.666666666672</v>
      </c>
      <c r="I61" s="169">
        <f t="shared" si="15"/>
        <v>-1.4001120089607227E-2</v>
      </c>
    </row>
    <row r="62" spans="1:9" s="126" customFormat="1" ht="17.25" thickBot="1">
      <c r="A62" s="148"/>
      <c r="B62" s="200" t="s">
        <v>56</v>
      </c>
      <c r="C62" s="165" t="s">
        <v>123</v>
      </c>
      <c r="D62" s="161" t="s">
        <v>120</v>
      </c>
      <c r="E62" s="188">
        <v>487446</v>
      </c>
      <c r="F62" s="197">
        <v>752000</v>
      </c>
      <c r="G62" s="174">
        <f t="shared" si="14"/>
        <v>0.54273499013224025</v>
      </c>
      <c r="H62" s="197">
        <v>752000</v>
      </c>
      <c r="I62" s="174">
        <f t="shared" si="15"/>
        <v>0</v>
      </c>
    </row>
    <row r="63" spans="1:9" s="126" customFormat="1" ht="16.5">
      <c r="A63" s="148"/>
      <c r="B63" s="94" t="s">
        <v>54</v>
      </c>
      <c r="C63" s="163" t="s">
        <v>121</v>
      </c>
      <c r="D63" s="160" t="s">
        <v>120</v>
      </c>
      <c r="E63" s="185">
        <v>51614.333333333328</v>
      </c>
      <c r="F63" s="195">
        <v>116606.85714285714</v>
      </c>
      <c r="G63" s="169">
        <f t="shared" si="14"/>
        <v>1.2591952586075668</v>
      </c>
      <c r="H63" s="195">
        <v>115226.85714285714</v>
      </c>
      <c r="I63" s="169">
        <f t="shared" si="15"/>
        <v>1.1976374555535168E-2</v>
      </c>
    </row>
    <row r="64" spans="1:9" s="126" customFormat="1" ht="16.5">
      <c r="A64" s="148"/>
      <c r="B64" s="199" t="s">
        <v>55</v>
      </c>
      <c r="C64" s="164" t="s">
        <v>122</v>
      </c>
      <c r="D64" s="162" t="s">
        <v>120</v>
      </c>
      <c r="E64" s="192">
        <v>66663.333333333343</v>
      </c>
      <c r="F64" s="196">
        <v>108914</v>
      </c>
      <c r="G64" s="169">
        <f t="shared" si="14"/>
        <v>0.63379168958447896</v>
      </c>
      <c r="H64" s="196">
        <v>107056.85714285714</v>
      </c>
      <c r="I64" s="169">
        <f t="shared" si="15"/>
        <v>1.7347257398605261E-2</v>
      </c>
    </row>
    <row r="65" spans="1:9" ht="16.5" customHeight="1" thickBot="1">
      <c r="A65" s="110"/>
      <c r="B65" s="200" t="s">
        <v>43</v>
      </c>
      <c r="C65" s="165" t="s">
        <v>119</v>
      </c>
      <c r="D65" s="161" t="s">
        <v>114</v>
      </c>
      <c r="E65" s="188">
        <v>7151.75</v>
      </c>
      <c r="F65" s="188">
        <v>43996.666666666664</v>
      </c>
      <c r="G65" s="174">
        <f t="shared" si="14"/>
        <v>5.1518742498922174</v>
      </c>
      <c r="H65" s="188">
        <v>34995</v>
      </c>
      <c r="I65" s="174">
        <f t="shared" si="15"/>
        <v>0.25722722293660993</v>
      </c>
    </row>
    <row r="66" spans="1:9" ht="15.75" customHeight="1" thickBot="1">
      <c r="A66" s="234" t="s">
        <v>192</v>
      </c>
      <c r="B66" s="245"/>
      <c r="C66" s="245"/>
      <c r="D66" s="246"/>
      <c r="E66" s="99">
        <f>SUM(E57:E65)</f>
        <v>836165.6166666667</v>
      </c>
      <c r="F66" s="99">
        <f>SUM(F57:F65)</f>
        <v>1405631.8738095239</v>
      </c>
      <c r="G66" s="101">
        <f t="shared" ref="G66" si="16">(F66-E66)/E66</f>
        <v>0.68104481431920938</v>
      </c>
      <c r="H66" s="99">
        <f>SUM(H57:H65)</f>
        <v>1418089.4642857141</v>
      </c>
      <c r="I66" s="152">
        <f t="shared" ref="I66" si="17">(F66-H66)/H66</f>
        <v>-8.7847704886976526E-3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207</v>
      </c>
      <c r="E68" s="182">
        <v>247836.55</v>
      </c>
      <c r="F68" s="190">
        <v>501799.71428571426</v>
      </c>
      <c r="G68" s="169">
        <f t="shared" ref="G68:G73" si="18">(F68-E68)/E68</f>
        <v>1.024720382387966</v>
      </c>
      <c r="H68" s="190">
        <v>496942.57142857142</v>
      </c>
      <c r="I68" s="169">
        <f t="shared" ref="I68:I73" si="19">(F68-H68)/H68</f>
        <v>9.7740526499468707E-3</v>
      </c>
    </row>
    <row r="69" spans="1:9" ht="16.5">
      <c r="A69" s="37"/>
      <c r="B69" s="177" t="s">
        <v>60</v>
      </c>
      <c r="C69" s="164" t="s">
        <v>129</v>
      </c>
      <c r="D69" s="162" t="s">
        <v>206</v>
      </c>
      <c r="E69" s="185">
        <v>561745.14285714296</v>
      </c>
      <c r="F69" s="184">
        <v>1115282.5</v>
      </c>
      <c r="G69" s="169">
        <f t="shared" si="18"/>
        <v>0.98538877314979612</v>
      </c>
      <c r="H69" s="184">
        <v>1097356.25</v>
      </c>
      <c r="I69" s="169">
        <f t="shared" si="19"/>
        <v>1.6335852645847689E-2</v>
      </c>
    </row>
    <row r="70" spans="1:9" ht="16.5">
      <c r="A70" s="37"/>
      <c r="B70" s="177" t="s">
        <v>63</v>
      </c>
      <c r="C70" s="164" t="s">
        <v>132</v>
      </c>
      <c r="D70" s="162" t="s">
        <v>126</v>
      </c>
      <c r="E70" s="185">
        <v>65742.857142857145</v>
      </c>
      <c r="F70" s="184">
        <v>118449.22222222222</v>
      </c>
      <c r="G70" s="169">
        <f t="shared" si="18"/>
        <v>0.80170481433193286</v>
      </c>
      <c r="H70" s="184">
        <v>115513.28571428571</v>
      </c>
      <c r="I70" s="169">
        <f t="shared" si="19"/>
        <v>2.5416440107143598E-2</v>
      </c>
    </row>
    <row r="71" spans="1:9" ht="16.5">
      <c r="A71" s="37"/>
      <c r="B71" s="177" t="s">
        <v>59</v>
      </c>
      <c r="C71" s="164" t="s">
        <v>128</v>
      </c>
      <c r="D71" s="162" t="s">
        <v>124</v>
      </c>
      <c r="E71" s="185">
        <v>99798.67936507937</v>
      </c>
      <c r="F71" s="184">
        <v>235214.75</v>
      </c>
      <c r="G71" s="169">
        <f t="shared" si="18"/>
        <v>1.3568924107657496</v>
      </c>
      <c r="H71" s="184">
        <v>217601.625</v>
      </c>
      <c r="I71" s="169">
        <f t="shared" si="19"/>
        <v>8.0942065575107719E-2</v>
      </c>
    </row>
    <row r="72" spans="1:9" ht="16.5">
      <c r="A72" s="37"/>
      <c r="B72" s="177" t="s">
        <v>62</v>
      </c>
      <c r="C72" s="164" t="s">
        <v>131</v>
      </c>
      <c r="D72" s="162" t="s">
        <v>125</v>
      </c>
      <c r="E72" s="185">
        <v>109674</v>
      </c>
      <c r="F72" s="184">
        <v>293024.5</v>
      </c>
      <c r="G72" s="169">
        <f t="shared" si="18"/>
        <v>1.6717772671736237</v>
      </c>
      <c r="H72" s="184">
        <v>264724.5</v>
      </c>
      <c r="I72" s="169">
        <f t="shared" si="19"/>
        <v>0.10690359222512461</v>
      </c>
    </row>
    <row r="73" spans="1:9" ht="16.5" customHeight="1" thickBot="1">
      <c r="A73" s="37"/>
      <c r="B73" s="177" t="s">
        <v>64</v>
      </c>
      <c r="C73" s="164" t="s">
        <v>133</v>
      </c>
      <c r="D73" s="161" t="s">
        <v>127</v>
      </c>
      <c r="E73" s="188">
        <v>50796.436666666668</v>
      </c>
      <c r="F73" s="193">
        <v>136239.5</v>
      </c>
      <c r="G73" s="175">
        <f t="shared" si="18"/>
        <v>1.6820680531987444</v>
      </c>
      <c r="H73" s="193">
        <v>118791.6</v>
      </c>
      <c r="I73" s="175">
        <f t="shared" si="19"/>
        <v>0.14687823044727064</v>
      </c>
    </row>
    <row r="74" spans="1:9" ht="15.75" customHeight="1" thickBot="1">
      <c r="A74" s="234" t="s">
        <v>205</v>
      </c>
      <c r="B74" s="235"/>
      <c r="C74" s="235"/>
      <c r="D74" s="236"/>
      <c r="E74" s="83">
        <f>SUM(E68:E73)</f>
        <v>1135593.6660317464</v>
      </c>
      <c r="F74" s="83">
        <f>SUM(F68:F73)</f>
        <v>2400010.1865079366</v>
      </c>
      <c r="G74" s="103">
        <f t="shared" ref="G74" si="20">(F74-E74)/E74</f>
        <v>1.1134409765551143</v>
      </c>
      <c r="H74" s="83">
        <f>SUM(H68:H73)</f>
        <v>2310929.8321428574</v>
      </c>
      <c r="I74" s="104">
        <f t="shared" ref="I74" si="21">(F74-H74)/H74</f>
        <v>3.8547407682420889E-2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68</v>
      </c>
      <c r="C76" s="166" t="s">
        <v>138</v>
      </c>
      <c r="D76" s="168" t="s">
        <v>134</v>
      </c>
      <c r="E76" s="182">
        <v>65125.488888888889</v>
      </c>
      <c r="F76" s="182">
        <v>125629.75</v>
      </c>
      <c r="G76" s="169">
        <f>(F76-E76)/E76</f>
        <v>0.92904118100883526</v>
      </c>
      <c r="H76" s="182">
        <v>126780.42857142857</v>
      </c>
      <c r="I76" s="169">
        <f>(F76-H76)/H76</f>
        <v>-9.0761530339855939E-3</v>
      </c>
    </row>
    <row r="77" spans="1:9" ht="16.5">
      <c r="A77" s="37"/>
      <c r="B77" s="177" t="s">
        <v>69</v>
      </c>
      <c r="C77" s="164" t="s">
        <v>140</v>
      </c>
      <c r="D77" s="162" t="s">
        <v>136</v>
      </c>
      <c r="E77" s="185">
        <v>23717.919999999998</v>
      </c>
      <c r="F77" s="185">
        <v>40033</v>
      </c>
      <c r="G77" s="169">
        <f>(F77-E77)/E77</f>
        <v>0.68787988154104585</v>
      </c>
      <c r="H77" s="185">
        <v>37366.333333333336</v>
      </c>
      <c r="I77" s="169">
        <f>(F77-H77)/H77</f>
        <v>7.1365489433447157E-2</v>
      </c>
    </row>
    <row r="78" spans="1:9" ht="16.5">
      <c r="A78" s="37"/>
      <c r="B78" s="177" t="s">
        <v>71</v>
      </c>
      <c r="C78" s="164" t="s">
        <v>200</v>
      </c>
      <c r="D78" s="162" t="s">
        <v>134</v>
      </c>
      <c r="E78" s="185">
        <v>23237.158333333333</v>
      </c>
      <c r="F78" s="185">
        <v>60407.25</v>
      </c>
      <c r="G78" s="169">
        <f>(F78-E78)/E78</f>
        <v>1.5995971251504864</v>
      </c>
      <c r="H78" s="185">
        <v>55994.75</v>
      </c>
      <c r="I78" s="169">
        <f>(F78-H78)/H78</f>
        <v>7.8802030547506688E-2</v>
      </c>
    </row>
    <row r="79" spans="1:9" ht="16.5">
      <c r="A79" s="37"/>
      <c r="B79" s="177" t="s">
        <v>70</v>
      </c>
      <c r="C79" s="164" t="s">
        <v>141</v>
      </c>
      <c r="D79" s="162" t="s">
        <v>137</v>
      </c>
      <c r="E79" s="185">
        <v>30421</v>
      </c>
      <c r="F79" s="185">
        <v>57557.5</v>
      </c>
      <c r="G79" s="169">
        <f>(F79-E79)/E79</f>
        <v>0.8920318201242563</v>
      </c>
      <c r="H79" s="185">
        <v>52557.5</v>
      </c>
      <c r="I79" s="169">
        <f>(F79-H79)/H79</f>
        <v>9.51339009656091E-2</v>
      </c>
    </row>
    <row r="80" spans="1:9" ht="16.5" customHeight="1" thickBot="1">
      <c r="A80" s="38"/>
      <c r="B80" s="177" t="s">
        <v>67</v>
      </c>
      <c r="C80" s="164" t="s">
        <v>139</v>
      </c>
      <c r="D80" s="161" t="s">
        <v>135</v>
      </c>
      <c r="E80" s="188">
        <v>52099.17</v>
      </c>
      <c r="F80" s="188">
        <v>93843.6</v>
      </c>
      <c r="G80" s="169">
        <f>(F80-E80)/E80</f>
        <v>0.80124942489486894</v>
      </c>
      <c r="H80" s="188">
        <v>84220.5</v>
      </c>
      <c r="I80" s="169">
        <f>(F80-H80)/H80</f>
        <v>0.11426077973889974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194600.7372222222</v>
      </c>
      <c r="F81" s="83">
        <f>SUM(F76:F80)</f>
        <v>377471.1</v>
      </c>
      <c r="G81" s="103">
        <f t="shared" ref="G81" si="22">(F81-E81)/E81</f>
        <v>0.93972081189472034</v>
      </c>
      <c r="H81" s="83">
        <f>SUM(H76:H80)</f>
        <v>356919.51190476189</v>
      </c>
      <c r="I81" s="104">
        <f t="shared" ref="I81" si="23">(F81-H81)/H81</f>
        <v>5.7580455564227986E-2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79</v>
      </c>
      <c r="C83" s="164" t="s">
        <v>155</v>
      </c>
      <c r="D83" s="168" t="s">
        <v>156</v>
      </c>
      <c r="E83" s="185">
        <v>63100</v>
      </c>
      <c r="F83" s="182">
        <v>174999</v>
      </c>
      <c r="G83" s="170">
        <f t="shared" ref="G83:G89" si="24">(F83-E83)/E83</f>
        <v>1.7733597464342314</v>
      </c>
      <c r="H83" s="182">
        <v>174999</v>
      </c>
      <c r="I83" s="170">
        <f t="shared" ref="I83:I89" si="25">(F83-H83)/H83</f>
        <v>0</v>
      </c>
    </row>
    <row r="84" spans="1:11" ht="16.5">
      <c r="A84" s="37"/>
      <c r="B84" s="177" t="s">
        <v>77</v>
      </c>
      <c r="C84" s="164" t="s">
        <v>146</v>
      </c>
      <c r="D84" s="160" t="s">
        <v>162</v>
      </c>
      <c r="E84" s="185">
        <v>16147.111111111113</v>
      </c>
      <c r="F84" s="185">
        <v>40031</v>
      </c>
      <c r="G84" s="169">
        <f t="shared" si="24"/>
        <v>1.4791431559824939</v>
      </c>
      <c r="H84" s="185">
        <v>38926.444444444445</v>
      </c>
      <c r="I84" s="169">
        <f t="shared" si="25"/>
        <v>2.8375454561023906E-2</v>
      </c>
    </row>
    <row r="85" spans="1:11" ht="16.5">
      <c r="A85" s="37"/>
      <c r="B85" s="177" t="s">
        <v>74</v>
      </c>
      <c r="C85" s="164" t="s">
        <v>144</v>
      </c>
      <c r="D85" s="162" t="s">
        <v>142</v>
      </c>
      <c r="E85" s="185">
        <v>23046.6</v>
      </c>
      <c r="F85" s="185">
        <v>36908.6</v>
      </c>
      <c r="G85" s="169">
        <f t="shared" si="24"/>
        <v>0.60147700745446186</v>
      </c>
      <c r="H85" s="185">
        <v>35716.6</v>
      </c>
      <c r="I85" s="169">
        <f t="shared" si="25"/>
        <v>3.3373837375338077E-2</v>
      </c>
    </row>
    <row r="86" spans="1:11" ht="16.5">
      <c r="A86" s="37"/>
      <c r="B86" s="177" t="s">
        <v>80</v>
      </c>
      <c r="C86" s="164" t="s">
        <v>151</v>
      </c>
      <c r="D86" s="162" t="s">
        <v>150</v>
      </c>
      <c r="E86" s="185">
        <v>44554.055555555555</v>
      </c>
      <c r="F86" s="185">
        <v>81997</v>
      </c>
      <c r="G86" s="169">
        <f t="shared" si="24"/>
        <v>0.84039362921195604</v>
      </c>
      <c r="H86" s="185">
        <v>77996.444444444438</v>
      </c>
      <c r="I86" s="169">
        <f t="shared" si="25"/>
        <v>5.1291511863788747E-2</v>
      </c>
    </row>
    <row r="87" spans="1:11" ht="16.5">
      <c r="A87" s="37"/>
      <c r="B87" s="177" t="s">
        <v>75</v>
      </c>
      <c r="C87" s="164" t="s">
        <v>148</v>
      </c>
      <c r="D87" s="173" t="s">
        <v>145</v>
      </c>
      <c r="E87" s="194">
        <v>11344.566666666668</v>
      </c>
      <c r="F87" s="194">
        <v>22677.166666666668</v>
      </c>
      <c r="G87" s="169">
        <f t="shared" si="24"/>
        <v>0.99894516317649851</v>
      </c>
      <c r="H87" s="194">
        <v>21510.5</v>
      </c>
      <c r="I87" s="169">
        <f t="shared" si="25"/>
        <v>5.4237078016162704E-2</v>
      </c>
    </row>
    <row r="88" spans="1:11" ht="16.5">
      <c r="A88" s="37"/>
      <c r="B88" s="177" t="s">
        <v>76</v>
      </c>
      <c r="C88" s="164" t="s">
        <v>143</v>
      </c>
      <c r="D88" s="173" t="s">
        <v>161</v>
      </c>
      <c r="E88" s="194">
        <v>21466.5</v>
      </c>
      <c r="F88" s="220">
        <v>48880.75</v>
      </c>
      <c r="G88" s="169">
        <f t="shared" si="24"/>
        <v>1.2770712505531876</v>
      </c>
      <c r="H88" s="220">
        <v>45622.571428571428</v>
      </c>
      <c r="I88" s="169">
        <f t="shared" si="25"/>
        <v>7.1415934468527509E-2</v>
      </c>
    </row>
    <row r="89" spans="1:11" ht="16.5" customHeight="1" thickBot="1">
      <c r="A89" s="35"/>
      <c r="B89" s="178" t="s">
        <v>78</v>
      </c>
      <c r="C89" s="165" t="s">
        <v>149</v>
      </c>
      <c r="D89" s="161" t="s">
        <v>147</v>
      </c>
      <c r="E89" s="188">
        <v>33768.204761904766</v>
      </c>
      <c r="F89" s="188">
        <v>58856.142857142855</v>
      </c>
      <c r="G89" s="171">
        <f t="shared" si="24"/>
        <v>0.74294556883109086</v>
      </c>
      <c r="H89" s="188">
        <v>54541.857142857145</v>
      </c>
      <c r="I89" s="171">
        <f t="shared" si="25"/>
        <v>7.9100454958576955E-2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213427.03809523809</v>
      </c>
      <c r="F90" s="83">
        <f>SUM(F83:F89)</f>
        <v>464349.6595238095</v>
      </c>
      <c r="G90" s="111">
        <f t="shared" ref="G90:G91" si="26">(F90-E90)/E90</f>
        <v>1.1756833795191477</v>
      </c>
      <c r="H90" s="83">
        <f>SUM(H83:H89)</f>
        <v>449313.41746031743</v>
      </c>
      <c r="I90" s="104">
        <f t="shared" ref="I90:I91" si="27">(F90-H90)/H90</f>
        <v>3.3464930000271016E-2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4516302.9401587304</v>
      </c>
      <c r="F91" s="99">
        <f>SUM(F32,F39,F47,F55,F66,F74,F81,F90)</f>
        <v>9481498.5003174599</v>
      </c>
      <c r="G91" s="101">
        <f t="shared" si="26"/>
        <v>1.0993938240963574</v>
      </c>
      <c r="H91" s="99">
        <f>SUM(H32,H39,H47,H55,H66,H74,H81,H90)</f>
        <v>9264733.6130158734</v>
      </c>
      <c r="I91" s="112">
        <f t="shared" si="27"/>
        <v>2.3396774948505492E-2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19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9" bestFit="1" customWidth="1"/>
    <col min="12" max="12" width="9.140625" style="219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213</v>
      </c>
      <c r="B9" s="26"/>
      <c r="C9" s="26"/>
      <c r="D9" s="26"/>
      <c r="E9" s="218"/>
      <c r="F9" s="218"/>
    </row>
    <row r="10" spans="1:12" ht="18">
      <c r="A10" s="2" t="s">
        <v>214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215</v>
      </c>
      <c r="E13" s="224" t="s">
        <v>216</v>
      </c>
      <c r="F13" s="224" t="s">
        <v>217</v>
      </c>
      <c r="G13" s="224" t="s">
        <v>218</v>
      </c>
      <c r="H13" s="224" t="s">
        <v>219</v>
      </c>
      <c r="I13" s="224" t="s">
        <v>220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25000</v>
      </c>
      <c r="E16" s="208">
        <v>25000</v>
      </c>
      <c r="F16" s="208">
        <v>26500</v>
      </c>
      <c r="G16" s="155">
        <v>34500</v>
      </c>
      <c r="H16" s="155">
        <v>25666</v>
      </c>
      <c r="I16" s="155">
        <f>AVERAGE(D16:H16)</f>
        <v>27333.200000000001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37000</v>
      </c>
      <c r="E17" s="202">
        <v>40000</v>
      </c>
      <c r="F17" s="202">
        <v>42500</v>
      </c>
      <c r="G17" s="125">
        <v>31500</v>
      </c>
      <c r="H17" s="125">
        <v>33333</v>
      </c>
      <c r="I17" s="155">
        <f t="shared" ref="I17:I40" si="0">AVERAGE(D17:H17)</f>
        <v>36866.6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14000</v>
      </c>
      <c r="E18" s="211">
        <v>40000</v>
      </c>
      <c r="F18" s="202">
        <v>24000</v>
      </c>
      <c r="G18" s="125">
        <v>30000</v>
      </c>
      <c r="H18" s="125">
        <v>40000</v>
      </c>
      <c r="I18" s="155">
        <f t="shared" si="0"/>
        <v>29600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7000</v>
      </c>
      <c r="E19" s="202">
        <v>10000</v>
      </c>
      <c r="F19" s="202">
        <v>10000</v>
      </c>
      <c r="G19" s="125">
        <v>10000</v>
      </c>
      <c r="H19" s="125">
        <v>10000</v>
      </c>
      <c r="I19" s="155">
        <f t="shared" si="0"/>
        <v>9400</v>
      </c>
      <c r="K19" s="206"/>
      <c r="L19" s="209"/>
      <c r="P19" s="219"/>
    </row>
    <row r="20" spans="1:16" ht="18">
      <c r="A20" s="88"/>
      <c r="B20" s="210" t="s">
        <v>8</v>
      </c>
      <c r="C20" s="164" t="s">
        <v>167</v>
      </c>
      <c r="D20" s="202">
        <v>70000</v>
      </c>
      <c r="E20" s="202">
        <v>90000</v>
      </c>
      <c r="F20" s="211">
        <v>47500</v>
      </c>
      <c r="G20" s="125">
        <v>55500</v>
      </c>
      <c r="H20" s="125">
        <v>46666</v>
      </c>
      <c r="I20" s="155">
        <f t="shared" si="0"/>
        <v>61933.2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35000</v>
      </c>
      <c r="E21" s="202">
        <v>30000</v>
      </c>
      <c r="F21" s="202">
        <v>36500</v>
      </c>
      <c r="G21" s="125">
        <v>32500</v>
      </c>
      <c r="H21" s="125">
        <v>28333</v>
      </c>
      <c r="I21" s="155">
        <f t="shared" si="0"/>
        <v>32466.6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22000</v>
      </c>
      <c r="E22" s="202">
        <v>22000</v>
      </c>
      <c r="F22" s="202">
        <v>19000</v>
      </c>
      <c r="G22" s="125">
        <v>20000</v>
      </c>
      <c r="H22" s="125">
        <v>17666</v>
      </c>
      <c r="I22" s="155">
        <f t="shared" si="0"/>
        <v>20133.2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4000</v>
      </c>
      <c r="E23" s="202">
        <v>7000</v>
      </c>
      <c r="F23" s="211">
        <v>9000</v>
      </c>
      <c r="G23" s="125">
        <v>7500</v>
      </c>
      <c r="H23" s="125">
        <v>5000</v>
      </c>
      <c r="I23" s="155">
        <f t="shared" si="0"/>
        <v>6500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6000</v>
      </c>
      <c r="E24" s="202">
        <v>7000</v>
      </c>
      <c r="F24" s="202">
        <v>9000</v>
      </c>
      <c r="G24" s="125">
        <v>7500</v>
      </c>
      <c r="H24" s="125">
        <v>6333</v>
      </c>
      <c r="I24" s="155">
        <f t="shared" si="0"/>
        <v>7166.6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6000</v>
      </c>
      <c r="E25" s="202">
        <v>7000</v>
      </c>
      <c r="F25" s="202">
        <v>9000</v>
      </c>
      <c r="G25" s="125">
        <v>7500</v>
      </c>
      <c r="H25" s="125">
        <v>5000</v>
      </c>
      <c r="I25" s="155">
        <f t="shared" si="0"/>
        <v>6900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4000</v>
      </c>
      <c r="E26" s="202">
        <v>7000</v>
      </c>
      <c r="F26" s="202">
        <v>9000</v>
      </c>
      <c r="G26" s="125">
        <v>7500</v>
      </c>
      <c r="H26" s="125">
        <v>5000</v>
      </c>
      <c r="I26" s="155">
        <f t="shared" si="0"/>
        <v>6500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15000</v>
      </c>
      <c r="E27" s="202">
        <v>15000</v>
      </c>
      <c r="F27" s="202">
        <v>13500</v>
      </c>
      <c r="G27" s="125">
        <v>18500</v>
      </c>
      <c r="H27" s="125">
        <v>13333</v>
      </c>
      <c r="I27" s="155">
        <f t="shared" si="0"/>
        <v>15066.6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6000</v>
      </c>
      <c r="E28" s="202">
        <v>5000</v>
      </c>
      <c r="F28" s="202">
        <v>9000</v>
      </c>
      <c r="G28" s="125">
        <v>7000</v>
      </c>
      <c r="H28" s="125">
        <v>5000</v>
      </c>
      <c r="I28" s="155">
        <f t="shared" si="0"/>
        <v>6400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17000</v>
      </c>
      <c r="E29" s="211">
        <v>20000</v>
      </c>
      <c r="F29" s="202">
        <v>23000</v>
      </c>
      <c r="G29" s="125">
        <v>28500</v>
      </c>
      <c r="H29" s="125">
        <v>25000</v>
      </c>
      <c r="I29" s="155">
        <f t="shared" si="0"/>
        <v>22700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35000</v>
      </c>
      <c r="E30" s="202">
        <v>35000</v>
      </c>
      <c r="F30" s="202">
        <v>42500</v>
      </c>
      <c r="G30" s="125">
        <v>14000</v>
      </c>
      <c r="H30" s="125">
        <v>14333</v>
      </c>
      <c r="I30" s="155">
        <f t="shared" si="0"/>
        <v>28166.6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16000</v>
      </c>
      <c r="E31" s="203">
        <v>20000</v>
      </c>
      <c r="F31" s="203">
        <v>17000</v>
      </c>
      <c r="G31" s="158">
        <v>16000</v>
      </c>
      <c r="H31" s="158">
        <v>15333</v>
      </c>
      <c r="I31" s="155">
        <f t="shared" si="0"/>
        <v>16866.599999999999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20000</v>
      </c>
      <c r="E33" s="208">
        <v>30000</v>
      </c>
      <c r="F33" s="208">
        <v>25000</v>
      </c>
      <c r="G33" s="155">
        <v>36500</v>
      </c>
      <c r="H33" s="155">
        <v>25000</v>
      </c>
      <c r="I33" s="155">
        <f t="shared" si="0"/>
        <v>27300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20000</v>
      </c>
      <c r="E34" s="202">
        <v>30000</v>
      </c>
      <c r="F34" s="202">
        <v>22500</v>
      </c>
      <c r="G34" s="125">
        <v>42500</v>
      </c>
      <c r="H34" s="125">
        <v>25000</v>
      </c>
      <c r="I34" s="155">
        <f t="shared" si="0"/>
        <v>28000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25000</v>
      </c>
      <c r="E35" s="202">
        <v>25000</v>
      </c>
      <c r="F35" s="202">
        <v>27500</v>
      </c>
      <c r="G35" s="125">
        <v>27500</v>
      </c>
      <c r="H35" s="125">
        <v>24000</v>
      </c>
      <c r="I35" s="155">
        <f t="shared" si="0"/>
        <v>25800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15000</v>
      </c>
      <c r="E36" s="202">
        <v>22000</v>
      </c>
      <c r="F36" s="202">
        <v>16500</v>
      </c>
      <c r="G36" s="125">
        <v>23500</v>
      </c>
      <c r="H36" s="125">
        <v>12666</v>
      </c>
      <c r="I36" s="155">
        <f t="shared" si="0"/>
        <v>17933.2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15000</v>
      </c>
      <c r="E37" s="202">
        <v>15000</v>
      </c>
      <c r="F37" s="202">
        <v>32500</v>
      </c>
      <c r="G37" s="125">
        <v>15000</v>
      </c>
      <c r="H37" s="125">
        <v>10000</v>
      </c>
      <c r="I37" s="155">
        <f t="shared" si="0"/>
        <v>17500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221</v>
      </c>
      <c r="D39" s="181">
        <v>560000</v>
      </c>
      <c r="E39" s="181">
        <v>530000</v>
      </c>
      <c r="F39" s="181">
        <v>720000</v>
      </c>
      <c r="G39" s="217">
        <v>625000</v>
      </c>
      <c r="H39" s="217">
        <v>550000</v>
      </c>
      <c r="I39" s="155">
        <f t="shared" si="0"/>
        <v>597000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450000</v>
      </c>
      <c r="E40" s="187">
        <v>450000</v>
      </c>
      <c r="F40" s="187">
        <v>460000</v>
      </c>
      <c r="G40" s="157">
        <v>490000</v>
      </c>
      <c r="H40" s="157">
        <v>470000</v>
      </c>
      <c r="I40" s="155">
        <f t="shared" si="0"/>
        <v>464000</v>
      </c>
      <c r="K40" s="215"/>
      <c r="L40" s="209"/>
    </row>
    <row r="41" spans="1:12">
      <c r="D41" s="90">
        <f>SUM(D16:D40)</f>
        <v>1424000</v>
      </c>
      <c r="E41" s="90">
        <f t="shared" ref="E41:H41" si="1">SUM(E16:E40)</f>
        <v>1482000</v>
      </c>
      <c r="F41" s="90">
        <f t="shared" si="1"/>
        <v>1651000</v>
      </c>
      <c r="G41" s="90">
        <f t="shared" si="1"/>
        <v>1588000</v>
      </c>
      <c r="H41" s="90">
        <f t="shared" si="1"/>
        <v>1412662</v>
      </c>
      <c r="I41" s="90"/>
    </row>
    <row r="44" spans="1:12" ht="14.25" customHeight="1"/>
    <row r="48" spans="1:12" ht="15" customHeight="1"/>
    <row r="49" spans="11:12" s="126" customFormat="1" ht="15" customHeight="1">
      <c r="K49" s="219"/>
      <c r="L49" s="219"/>
    </row>
    <row r="50" spans="11:12" s="126" customFormat="1" ht="15" customHeight="1">
      <c r="K50" s="219"/>
      <c r="L50" s="219"/>
    </row>
    <row r="51" spans="11:12" s="126" customFormat="1" ht="15" customHeight="1">
      <c r="K51" s="219"/>
      <c r="L51" s="219"/>
    </row>
    <row r="52" spans="11:12" s="126" customFormat="1" ht="15" customHeight="1">
      <c r="K52" s="219"/>
      <c r="L52" s="219"/>
    </row>
    <row r="53" spans="11:12" s="126" customFormat="1" ht="15" customHeight="1">
      <c r="K53" s="219"/>
      <c r="L53" s="219"/>
    </row>
    <row r="54" spans="11:12" s="126" customFormat="1" ht="15" customHeight="1">
      <c r="K54" s="219"/>
      <c r="L54" s="219"/>
    </row>
    <row r="55" spans="11:12" s="126" customFormat="1" ht="15" customHeight="1">
      <c r="K55" s="219"/>
      <c r="L55" s="219"/>
    </row>
    <row r="56" spans="11:12" s="126" customFormat="1" ht="15" customHeight="1">
      <c r="K56" s="219"/>
      <c r="L56" s="219"/>
    </row>
    <row r="57" spans="11:12" s="126" customFormat="1" ht="15" customHeight="1">
      <c r="K57" s="219"/>
      <c r="L57" s="219"/>
    </row>
    <row r="58" spans="11:12" s="126" customFormat="1" ht="15" customHeight="1">
      <c r="K58" s="219"/>
      <c r="L58" s="219"/>
    </row>
    <row r="59" spans="11:12" s="126" customFormat="1" ht="15" customHeight="1">
      <c r="K59" s="219"/>
      <c r="L59" s="219"/>
    </row>
    <row r="60" spans="11:12" s="126" customFormat="1" ht="15" customHeight="1">
      <c r="K60" s="219"/>
      <c r="L60" s="219"/>
    </row>
    <row r="61" spans="11:12" s="126" customFormat="1" ht="15" customHeight="1">
      <c r="K61" s="219"/>
      <c r="L61" s="219"/>
    </row>
    <row r="62" spans="11:12" s="126" customFormat="1" ht="15" customHeight="1">
      <c r="K62" s="219"/>
      <c r="L62" s="219"/>
    </row>
    <row r="63" spans="11:12" s="126" customFormat="1" ht="15" customHeight="1">
      <c r="K63" s="219"/>
      <c r="L63" s="219"/>
    </row>
    <row r="64" spans="11:12" s="126" customFormat="1" ht="15" customHeight="1">
      <c r="K64" s="219"/>
      <c r="L64" s="219"/>
    </row>
    <row r="65" spans="11:12" s="126" customFormat="1" ht="15" customHeight="1">
      <c r="K65" s="219"/>
      <c r="L65" s="219"/>
    </row>
    <row r="66" spans="11:12" s="126" customFormat="1" ht="15" customHeight="1">
      <c r="K66" s="219"/>
      <c r="L66" s="219"/>
    </row>
    <row r="67" spans="11:12" s="126" customFormat="1" ht="15" customHeight="1">
      <c r="K67" s="219"/>
      <c r="L67" s="219"/>
    </row>
    <row r="68" spans="11:12" s="126" customFormat="1" ht="15" customHeight="1">
      <c r="K68" s="219"/>
      <c r="L68" s="219"/>
    </row>
    <row r="69" spans="11:12" s="126" customFormat="1" ht="15" customHeight="1">
      <c r="K69" s="219"/>
      <c r="L69" s="219"/>
    </row>
    <row r="70" spans="11:12" s="126" customFormat="1" ht="15" customHeight="1">
      <c r="K70" s="219"/>
      <c r="L70" s="219"/>
    </row>
    <row r="71" spans="11:12" s="126" customFormat="1" ht="15" customHeight="1">
      <c r="K71" s="219"/>
      <c r="L71" s="219"/>
    </row>
    <row r="72" spans="11:12" s="126" customFormat="1" ht="15" customHeight="1">
      <c r="K72" s="219"/>
      <c r="L72" s="219"/>
    </row>
    <row r="73" spans="11:12" s="126" customFormat="1" ht="15" customHeight="1">
      <c r="K73" s="219"/>
      <c r="L73" s="219"/>
    </row>
    <row r="74" spans="11:12" s="126" customFormat="1" ht="15" customHeight="1">
      <c r="K74" s="219"/>
      <c r="L74" s="219"/>
    </row>
    <row r="75" spans="11:12" s="126" customFormat="1" ht="15" customHeight="1">
      <c r="K75" s="219"/>
      <c r="L75" s="219"/>
    </row>
    <row r="76" spans="11:12" s="126" customFormat="1" ht="15" customHeight="1">
      <c r="K76" s="219"/>
      <c r="L76" s="219"/>
    </row>
    <row r="77" spans="11:12" s="126" customFormat="1" ht="15" customHeight="1">
      <c r="K77" s="219"/>
      <c r="L77" s="219"/>
    </row>
    <row r="78" spans="11:12" s="126" customFormat="1" ht="15" customHeight="1">
      <c r="K78" s="219"/>
      <c r="L78" s="219"/>
    </row>
    <row r="79" spans="11:12" s="126" customFormat="1" ht="15" customHeight="1">
      <c r="K79" s="219"/>
      <c r="L79" s="219"/>
    </row>
    <row r="80" spans="11:12" s="126" customFormat="1" ht="15" customHeight="1">
      <c r="K80" s="219"/>
      <c r="L80" s="219"/>
    </row>
    <row r="81" spans="11:12" s="126" customFormat="1" ht="15" customHeight="1">
      <c r="K81" s="219"/>
      <c r="L81" s="219"/>
    </row>
    <row r="82" spans="11:12" s="126" customFormat="1" ht="15" customHeight="1">
      <c r="K82" s="219"/>
      <c r="L82" s="219"/>
    </row>
    <row r="83" spans="11:12" s="126" customFormat="1" ht="15" customHeight="1">
      <c r="K83" s="219"/>
      <c r="L83" s="219"/>
    </row>
    <row r="84" spans="11:12" s="126" customFormat="1" ht="15" customHeight="1">
      <c r="K84" s="219"/>
      <c r="L84" s="219"/>
    </row>
    <row r="85" spans="11:12" s="126" customFormat="1" ht="15" customHeight="1">
      <c r="K85" s="219"/>
      <c r="L85" s="219"/>
    </row>
    <row r="86" spans="11:12" s="126" customFormat="1" ht="15" customHeight="1">
      <c r="K86" s="219"/>
      <c r="L86" s="219"/>
    </row>
    <row r="87" spans="11:12" s="126" customFormat="1" ht="15" customHeight="1">
      <c r="K87" s="219"/>
      <c r="L87" s="219"/>
    </row>
    <row r="88" spans="11:12" s="126" customFormat="1" ht="15" customHeight="1">
      <c r="K88" s="219"/>
      <c r="L88" s="219"/>
    </row>
    <row r="89" spans="11:12" s="126" customFormat="1" ht="15" customHeight="1">
      <c r="K89" s="219"/>
      <c r="L89" s="219"/>
    </row>
    <row r="90" spans="11:12" s="126" customFormat="1" ht="15" customHeight="1">
      <c r="K90" s="219"/>
      <c r="L90" s="219"/>
    </row>
    <row r="91" spans="11:12" s="126" customFormat="1" ht="15" customHeight="1">
      <c r="K91" s="219"/>
      <c r="L91" s="219"/>
    </row>
    <row r="92" spans="11:12" s="126" customFormat="1">
      <c r="K92" s="219"/>
      <c r="L92" s="21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23-01-2023</vt:lpstr>
      <vt:lpstr>By Order</vt:lpstr>
      <vt:lpstr>All Stores</vt:lpstr>
      <vt:lpstr>'23-01-2023'!Print_Titles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2023-01-25T10:07:47Z</cp:lastPrinted>
  <dcterms:created xsi:type="dcterms:W3CDTF">2010-10-20T06:23:14Z</dcterms:created>
  <dcterms:modified xsi:type="dcterms:W3CDTF">2023-01-25T10:10:26Z</dcterms:modified>
</cp:coreProperties>
</file>