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16-01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'16-01-2023'!$12:$14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1" l="1"/>
  <c r="G86" i="11"/>
  <c r="I89" i="11"/>
  <c r="G89" i="11"/>
  <c r="I87" i="11"/>
  <c r="G87" i="11"/>
  <c r="I84" i="11"/>
  <c r="G84" i="11"/>
  <c r="I85" i="11"/>
  <c r="G85" i="11"/>
  <c r="I83" i="11"/>
  <c r="G83" i="11"/>
  <c r="I88" i="11"/>
  <c r="G88" i="11"/>
  <c r="I79" i="11"/>
  <c r="G79" i="11"/>
  <c r="I78" i="11"/>
  <c r="G78" i="11"/>
  <c r="I76" i="11"/>
  <c r="G76" i="11"/>
  <c r="I77" i="11"/>
  <c r="G77" i="11"/>
  <c r="I80" i="11"/>
  <c r="G80" i="11"/>
  <c r="I73" i="11"/>
  <c r="G73" i="11"/>
  <c r="I71" i="11"/>
  <c r="G71" i="11"/>
  <c r="I72" i="11"/>
  <c r="G72" i="11"/>
  <c r="I68" i="11"/>
  <c r="G68" i="11"/>
  <c r="I70" i="11"/>
  <c r="G70" i="11"/>
  <c r="I69" i="11"/>
  <c r="G69" i="11"/>
  <c r="I65" i="11"/>
  <c r="G65" i="11"/>
  <c r="I60" i="11"/>
  <c r="G60" i="11"/>
  <c r="I63" i="11"/>
  <c r="G63" i="11"/>
  <c r="I59" i="11"/>
  <c r="G59" i="11"/>
  <c r="I58" i="11"/>
  <c r="G58" i="11"/>
  <c r="I62" i="11"/>
  <c r="G62" i="11"/>
  <c r="I57" i="11"/>
  <c r="G57" i="11"/>
  <c r="I64" i="11"/>
  <c r="G64" i="11"/>
  <c r="I61" i="11"/>
  <c r="G61" i="11"/>
  <c r="I53" i="11"/>
  <c r="G53" i="11"/>
  <c r="I49" i="11"/>
  <c r="G49" i="11"/>
  <c r="I54" i="11"/>
  <c r="G54" i="11"/>
  <c r="I51" i="11"/>
  <c r="G51" i="11"/>
  <c r="I52" i="11"/>
  <c r="G52" i="11"/>
  <c r="I50" i="11"/>
  <c r="G50" i="11"/>
  <c r="I43" i="11"/>
  <c r="G43" i="11"/>
  <c r="I41" i="11"/>
  <c r="G41" i="11"/>
  <c r="I45" i="11"/>
  <c r="G45" i="11"/>
  <c r="I44" i="11"/>
  <c r="G44" i="11"/>
  <c r="I46" i="11"/>
  <c r="G46" i="11"/>
  <c r="I42" i="11"/>
  <c r="G42" i="11"/>
  <c r="I34" i="11"/>
  <c r="G34" i="11"/>
  <c r="I38" i="11"/>
  <c r="G38" i="11"/>
  <c r="I35" i="11"/>
  <c r="G35" i="11"/>
  <c r="I37" i="11"/>
  <c r="G37" i="11"/>
  <c r="I36" i="11"/>
  <c r="G36" i="11"/>
  <c r="I24" i="11"/>
  <c r="G24" i="11"/>
  <c r="I17" i="11"/>
  <c r="G17" i="11"/>
  <c r="I25" i="11"/>
  <c r="G25" i="11"/>
  <c r="I22" i="11"/>
  <c r="G22" i="11"/>
  <c r="I19" i="11"/>
  <c r="G19" i="11"/>
  <c r="I28" i="11"/>
  <c r="G28" i="11"/>
  <c r="I27" i="11"/>
  <c r="G27" i="11"/>
  <c r="I21" i="11"/>
  <c r="G21" i="11"/>
  <c r="I30" i="11"/>
  <c r="G30" i="11"/>
  <c r="I23" i="11"/>
  <c r="G23" i="11"/>
  <c r="I18" i="11"/>
  <c r="G18" i="11"/>
  <c r="I31" i="11"/>
  <c r="G31" i="11"/>
  <c r="I16" i="11"/>
  <c r="G16" i="11"/>
  <c r="I20" i="11"/>
  <c r="G20" i="11"/>
  <c r="I26" i="11"/>
  <c r="G26" i="11"/>
  <c r="I29" i="11"/>
  <c r="G29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<sst xmlns="http://schemas.openxmlformats.org/spreadsheetml/2006/main" count="849" uniqueCount="229">
  <si>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</si>
  <si>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</si>
  <si>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</si>
  <si>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</si>
  <si>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</si>
  <si>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</si>
  <si>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</si>
  <si>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</si>
  <si>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</si>
  <si>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</si>
  <si>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</si>
  <si>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</si>
  <si>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</si>
  <si>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</si>
  <si>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</si>
  <si>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</si>
  <si>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</si>
  <si>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</si>
  <si>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</si>
  <si>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</si>
  <si>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</si>
  <si>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</si>
  <si>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</si>
  <si>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</si>
  <si>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</si>
  <si>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</si>
  <si>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</si>
  <si>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</si>
  <si>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</si>
  <si>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</si>
  <si>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</si>
  <si>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</si>
  <si>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</si>
  <si>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</si>
  <si>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</si>
  <si>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</si>
  <si>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</si>
  <si>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</si>
  <si>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</si>
  <si>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</si>
  <si>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</si>
  <si>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</si>
  <si>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</si>
  <si>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</si>
  <si>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</si>
  <si>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</si>
  <si>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</si>
  <si>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</si>
  <si>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</si>
  <si>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</si>
  <si>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</si>
  <si>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</si>
  <si>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</si>
  <si>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</si>
  <si>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</si>
  <si>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</si>
  <si>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</si>
  <si>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</si>
  <si>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</si>
  <si>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</si>
  <si>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</si>
  <si>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</si>
  <si>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</si>
  <si>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</si>
  <si>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</si>
  <si>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</si>
  <si>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</si>
  <si>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</si>
  <si>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</si>
  <si>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</si>
  <si>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</si>
  <si>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</si>
  <si>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</si>
  <si>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</si>
  <si>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</si>
  <si>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</si>
  <si>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</si>
  <si>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</si>
  <si>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</si>
  <si>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</si>
  <si>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</si>
  <si>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</si>
  <si>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</si>
  <si>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</si>
  <si>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</si>
  <si>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</si>
  <si>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</si>
  <si>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</si>
  <si>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</si>
  <si>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</si>
  <si>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</si>
  <si>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</si>
  <si>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</si>
  <si>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</si>
  <si>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</si>
  <si>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</si>
  <si>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</si>
  <si>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</si>
  <si>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</si>
  <si>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</si>
  <si>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</si>
  <si>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</si>
  <si>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</si>
  <si>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</si>
  <si>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</si>
  <si>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</si>
  <si>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</si>
  <si>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</si>
  <si>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</si>
  <si>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</si>
  <si>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</si>
  <si>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</si>
  <si>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</si>
  <si>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</si>
  <si>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</si>
  <si>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</si>
  <si>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</si>
  <si>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</si>
  <si>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</si>
  <si>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</si>
  <si>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</si>
  <si>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</si>
  <si>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</si>
  <si>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</si>
  <si>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</si>
  <si>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</si>
  <si>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</si>
  <si>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</si>
  <si>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</si>
  <si>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</si>
  <si>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</si>
  <si>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</si>
  <si>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</si>
  <si>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</si>
  <si>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</si>
  <si>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</si>
  <si>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</si>
  <si>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</si>
  <si>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</si>
  <si>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</si>
  <si>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</si>
  <si>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</si>
  <si>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</si>
  <si>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</si>
  <si>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</si>
  <si>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</si>
  <si>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</si>
  <si>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</si>
  <si>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</si>
  <si>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</si>
  <si>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</si>
  <si>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</si>
  <si>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</si>
  <si>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</si>
  <si>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</si>
  <si>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</si>
  <si>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</si>
  <si>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</si>
  <si>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</si>
  <si>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</si>
  <si>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</si>
  <si>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</si>
  <si>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</si>
  <si>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</si>
  <si>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</si>
  <si>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</si>
  <si>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</si>
  <si>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</si>
  <si>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</si>
  <si>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</si>
  <si>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</si>
  <si>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</si>
  <si>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</si>
  <si>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</si>
  <si>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</si>
  <si>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</si>
  <si>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</si>
  <si>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</si>
  <si>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</si>
  <si>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</si>
  <si>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</si>
  <si>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</si>
  <si>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</si>
  <si>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</si>
  <si>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</si>
  <si>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</si>
  <si>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</si>
  <si>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</si>
  <si>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</si>
  <si>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</si>
  <si>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</si>
  <si>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</si>
  <si>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</si>
  <si>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</si>
  <si>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</si>
  <si>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</si>
  <si>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</si>
  <si>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</si>
  <si>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</si>
  <si>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</si>
  <si>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</si>
  <si>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</si>
  <si>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</si>
  <si>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</si>
  <si>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</si>
  <si>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</si>
  <si>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</si>
  <si>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</si>
  <si>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معدل الأسعار في كانون الثاني  2022 (ل.ل.)</t>
  </si>
  <si>
    <t>معدل الأسعار في كانون الثاني 2022 (ل.ل.)</t>
  </si>
  <si>
    <t>المعدل العام للأسعار في 09-01-2023  (ل.ل.)</t>
  </si>
  <si>
    <t>المعدل العام للأسعار في 9-01-2023  (ل.ل.)</t>
  </si>
  <si>
    <t>معدل أسعار  السوبرماركات في 09-01-2023 (ل.ل.)</t>
  </si>
  <si>
    <t>معدل أسعار المحلات والملاحم في 09-01-2023 (ل.ل.)</t>
  </si>
  <si>
    <t xml:space="preserve"> التاريخ 16كانون الثاني 2023</t>
  </si>
  <si>
    <t>معدل أسعار  السوبرماركات في 16-01-2023 (ل.ل.)</t>
  </si>
  <si>
    <t>معدل أسعار المحلات والملاحم في 16-01-2023 (ل.ل.)</t>
  </si>
  <si>
    <t xml:space="preserve"> التاريخ 16 كانون الثاني 2023</t>
  </si>
  <si>
    <t>المعدل العام للأسعار في 16-01-2023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</si>
  <si>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</si>
  <si>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</si>
  <si>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 16 كانون الثاني 2023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</si>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</sst>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0" t="s">
        <v>202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214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21" t="s">
        <v>3</v>
      </c>
      <c r="B12" s="227"/>
      <c r="C12" s="225" t="s">
        <v>0</v>
      </c>
      <c r="D12" s="223" t="s">
        <v>23</v>
      </c>
      <c r="E12" s="223" t="s">
        <v>208</v>
      </c>
      <c r="F12" s="223" t="s">
        <v>215</v>
      </c>
      <c r="G12" s="223" t="s">
        <v>197</v>
      </c>
      <c r="H12" s="223" t="s">
        <v>212</v>
      </c>
      <c r="I12" s="223" t="s">
        <v>187</v>
      </c>
    </row>
    <row r="13" spans="1:9" ht="38.25" customHeight="1" thickBot="1">
      <c r="A13" s="222"/>
      <c r="B13" s="228"/>
      <c r="C13" s="226"/>
      <c r="D13" s="224"/>
      <c r="E13" s="224"/>
      <c r="F13" s="224"/>
      <c r="G13" s="224"/>
      <c r="H13" s="224"/>
      <c r="I13" s="22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14033.92</v>
      </c>
      <c r="F15" s="190">
        <v>28888.888888888891</v>
      </c>
      <c r="G15" s="45">
        <f t="shared" ref="G15:G30" si="0">(F15-E15)/E15</f>
        <v>1.0585046009161296</v>
      </c>
      <c r="H15" s="190">
        <v>27043.333333333332</v>
      </c>
      <c r="I15" s="45">
        <f t="shared" ref="I15:I30" si="1">(F15-H15)/H15</f>
        <v>6.8244381445416932E-2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25730.244444444445</v>
      </c>
      <c r="F16" s="184">
        <v>42062.25</v>
      </c>
      <c r="G16" s="48">
        <f t="shared" si="0"/>
        <v>0.63473961900435372</v>
      </c>
      <c r="H16" s="184">
        <v>41311</v>
      </c>
      <c r="I16" s="44">
        <f t="shared" si="1"/>
        <v>1.8185229115731887E-2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19994.8</v>
      </c>
      <c r="F17" s="184">
        <v>33555.333333333336</v>
      </c>
      <c r="G17" s="48">
        <f t="shared" si="0"/>
        <v>0.67820299944652296</v>
      </c>
      <c r="H17" s="184">
        <v>38166.444444444445</v>
      </c>
      <c r="I17" s="44">
        <f t="shared" si="1"/>
        <v>-0.12081584172251363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4308.4399999999996</v>
      </c>
      <c r="F18" s="184">
        <v>11027.555555555555</v>
      </c>
      <c r="G18" s="48">
        <f t="shared" si="0"/>
        <v>1.559523993732199</v>
      </c>
      <c r="H18" s="184">
        <v>10955.333333333334</v>
      </c>
      <c r="I18" s="44">
        <f t="shared" si="1"/>
        <v>6.5924258098540257E-3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42848.019047619047</v>
      </c>
      <c r="F19" s="184">
        <v>75142.571428571435</v>
      </c>
      <c r="G19" s="48">
        <f t="shared" si="0"/>
        <v>0.75370000991322172</v>
      </c>
      <c r="H19" s="184">
        <v>65356.857142857145</v>
      </c>
      <c r="I19" s="44">
        <f t="shared" si="1"/>
        <v>0.14972743050242848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18371.351111111111</v>
      </c>
      <c r="F20" s="184">
        <v>37555.555555555555</v>
      </c>
      <c r="G20" s="48">
        <f t="shared" si="0"/>
        <v>1.0442457023665348</v>
      </c>
      <c r="H20" s="184">
        <v>38110.888888888891</v>
      </c>
      <c r="I20" s="44">
        <f t="shared" si="1"/>
        <v>-1.4571513536522142E-2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11093.24</v>
      </c>
      <c r="F21" s="184">
        <v>24276.444444444445</v>
      </c>
      <c r="G21" s="48">
        <f t="shared" si="0"/>
        <v>1.1883998222741459</v>
      </c>
      <c r="H21" s="184">
        <v>25444.222222222223</v>
      </c>
      <c r="I21" s="44">
        <f t="shared" si="1"/>
        <v>-4.589559734146148E-2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2734.2799999999997</v>
      </c>
      <c r="F22" s="184">
        <v>6027.5555555555557</v>
      </c>
      <c r="G22" s="48">
        <f t="shared" si="0"/>
        <v>1.2044397631389456</v>
      </c>
      <c r="H22" s="184">
        <v>5999.7777777777774</v>
      </c>
      <c r="I22" s="44">
        <f t="shared" si="1"/>
        <v>4.6298011037446676E-3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5474.4333333333343</v>
      </c>
      <c r="F23" s="184">
        <v>9687.25</v>
      </c>
      <c r="G23" s="48">
        <f t="shared" si="0"/>
        <v>0.76954387973184413</v>
      </c>
      <c r="H23" s="184">
        <v>10281.25</v>
      </c>
      <c r="I23" s="44">
        <f t="shared" si="1"/>
        <v>-5.7775075987841942E-2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3971.875</v>
      </c>
      <c r="F24" s="184">
        <v>9181</v>
      </c>
      <c r="G24" s="48">
        <f t="shared" si="0"/>
        <v>1.3115027537372148</v>
      </c>
      <c r="H24" s="184">
        <v>8993.5</v>
      </c>
      <c r="I24" s="44">
        <f t="shared" si="1"/>
        <v>2.0848390504253071E-2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3526.1644444444446</v>
      </c>
      <c r="F25" s="184">
        <v>8660.8888888888887</v>
      </c>
      <c r="G25" s="48">
        <f>(F25-E25)/E25</f>
        <v>1.4561783845714638</v>
      </c>
      <c r="H25" s="184">
        <v>8610.8888888888887</v>
      </c>
      <c r="I25" s="44">
        <f t="shared" si="1"/>
        <v>5.8066014606828562E-3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10002.200000000001</v>
      </c>
      <c r="F26" s="184">
        <v>18360.888888888891</v>
      </c>
      <c r="G26" s="48">
        <f t="shared" si="0"/>
        <v>0.83568503818048923</v>
      </c>
      <c r="H26" s="184">
        <v>19694.222222222223</v>
      </c>
      <c r="I26" s="44">
        <f t="shared" si="1"/>
        <v>-6.7701751218631465E-2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3957.1749999999997</v>
      </c>
      <c r="F27" s="184">
        <v>8806</v>
      </c>
      <c r="G27" s="48">
        <f t="shared" si="0"/>
        <v>1.2253248845451619</v>
      </c>
      <c r="H27" s="184">
        <v>8993.5</v>
      </c>
      <c r="I27" s="44">
        <f t="shared" si="1"/>
        <v>-2.0848390504253071E-2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7639.3</v>
      </c>
      <c r="F28" s="184">
        <v>24333.111111111109</v>
      </c>
      <c r="G28" s="48">
        <f t="shared" si="0"/>
        <v>2.1852540299649328</v>
      </c>
      <c r="H28" s="184">
        <v>24155.333333333332</v>
      </c>
      <c r="I28" s="44">
        <f t="shared" si="1"/>
        <v>7.3597733189817594E-3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16216.6</v>
      </c>
      <c r="F29" s="184">
        <v>29478.571428571428</v>
      </c>
      <c r="G29" s="48">
        <f t="shared" si="0"/>
        <v>0.81780221677610765</v>
      </c>
      <c r="H29" s="184">
        <v>30418.75</v>
      </c>
      <c r="I29" s="44">
        <f t="shared" si="1"/>
        <v>-3.0907863453579536E-2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15024.18</v>
      </c>
      <c r="F30" s="187">
        <v>20694.222222222223</v>
      </c>
      <c r="G30" s="51">
        <f t="shared" si="0"/>
        <v>0.37739445495342988</v>
      </c>
      <c r="H30" s="187">
        <v>20983.111111111109</v>
      </c>
      <c r="I30" s="56">
        <f t="shared" si="1"/>
        <v>-1.3767686181479191E-2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16754.222222222223</v>
      </c>
      <c r="F32" s="190">
        <v>34944.222222222219</v>
      </c>
      <c r="G32" s="45">
        <f>(F32-E32)/E32</f>
        <v>1.0856964745205187</v>
      </c>
      <c r="H32" s="190">
        <v>31876.444444444445</v>
      </c>
      <c r="I32" s="44">
        <f>(F32-H32)/H32</f>
        <v>9.6239647527955025E-2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17409.191111111111</v>
      </c>
      <c r="F33" s="184">
        <v>33499.75</v>
      </c>
      <c r="G33" s="48">
        <f>(F33-E33)/E33</f>
        <v>0.92425654852047501</v>
      </c>
      <c r="H33" s="184">
        <v>30362.25</v>
      </c>
      <c r="I33" s="44">
        <f>(F33-H33)/H33</f>
        <v>0.1033355564887319</v>
      </c>
    </row>
    <row r="34" spans="1:9" ht="16.5">
      <c r="A34" s="37"/>
      <c r="B34" s="39" t="s">
        <v>28</v>
      </c>
      <c r="C34" s="164" t="s">
        <v>102</v>
      </c>
      <c r="D34" s="11" t="s">
        <v>161</v>
      </c>
      <c r="E34" s="184">
        <v>9535.2999999999993</v>
      </c>
      <c r="F34" s="184">
        <v>27284.285714285714</v>
      </c>
      <c r="G34" s="48">
        <f>(F34-E34)/E34</f>
        <v>1.8613977236464208</v>
      </c>
      <c r="H34" s="184">
        <v>26841.428571428572</v>
      </c>
      <c r="I34" s="44">
        <f>(F34-H34)/H34</f>
        <v>1.6499015381340087E-2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8249</v>
      </c>
      <c r="F35" s="184">
        <v>26658.333333333332</v>
      </c>
      <c r="G35" s="48">
        <f>(F35-E35)/E35</f>
        <v>2.2317048531135084</v>
      </c>
      <c r="H35" s="184">
        <v>22214.285714285714</v>
      </c>
      <c r="I35" s="44">
        <f>(F35-H35)/H35</f>
        <v>0.20005359056805999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7630.88</v>
      </c>
      <c r="F36" s="184">
        <v>19876.444444444445</v>
      </c>
      <c r="G36" s="51">
        <f>(F36-E36)/E36</f>
        <v>1.6047381749476397</v>
      </c>
      <c r="H36" s="184">
        <v>20865.333333333332</v>
      </c>
      <c r="I36" s="56">
        <f>(F36-H36)/H36</f>
        <v>-4.7393869682833739E-2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325343.88</v>
      </c>
      <c r="F38" s="184">
        <v>648779.6</v>
      </c>
      <c r="G38" s="45">
        <f t="shared" ref="G38:G43" si="2">(F38-E38)/E38</f>
        <v>0.99413494423193072</v>
      </c>
      <c r="H38" s="184">
        <v>681174.5</v>
      </c>
      <c r="I38" s="44">
        <f t="shared" ref="I38:I43" si="3">(F38-H38)/H38</f>
        <v>-4.7557417372494158E-2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208191.43333333335</v>
      </c>
      <c r="F39" s="184">
        <v>405816.33333333331</v>
      </c>
      <c r="G39" s="48">
        <f t="shared" si="2"/>
        <v>0.94924607048352749</v>
      </c>
      <c r="H39" s="184">
        <v>377384</v>
      </c>
      <c r="I39" s="44">
        <f t="shared" si="3"/>
        <v>7.5340590309428371E-2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162457</v>
      </c>
      <c r="F40" s="184">
        <v>287106.33333333331</v>
      </c>
      <c r="G40" s="48">
        <f t="shared" si="2"/>
        <v>0.76727585350790251</v>
      </c>
      <c r="H40" s="184">
        <v>279329.59999999998</v>
      </c>
      <c r="I40" s="44">
        <f t="shared" si="3"/>
        <v>2.7840706224235949E-2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67006.366666666669</v>
      </c>
      <c r="F41" s="184">
        <v>134092.25</v>
      </c>
      <c r="G41" s="48">
        <f t="shared" si="2"/>
        <v>1.0011867031540784</v>
      </c>
      <c r="H41" s="184">
        <v>130411</v>
      </c>
      <c r="I41" s="44">
        <f t="shared" si="3"/>
        <v>2.8228063583593407E-2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51183.333333333328</v>
      </c>
      <c r="F42" s="184">
        <v>113999.33333333333</v>
      </c>
      <c r="G42" s="48">
        <f t="shared" si="2"/>
        <v>1.227274503419082</v>
      </c>
      <c r="H42" s="184">
        <v>120666</v>
      </c>
      <c r="I42" s="44">
        <f t="shared" si="3"/>
        <v>-5.5248924027204611E-2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130392.57142857143</v>
      </c>
      <c r="F43" s="184">
        <v>294874.66666666669</v>
      </c>
      <c r="G43" s="51">
        <f t="shared" si="2"/>
        <v>1.2614376220672812</v>
      </c>
      <c r="H43" s="184">
        <v>292034.59999999998</v>
      </c>
      <c r="I43" s="59">
        <f t="shared" si="3"/>
        <v>9.72510334962607E-3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105069.18611111111</v>
      </c>
      <c r="F45" s="184">
        <v>188242</v>
      </c>
      <c r="G45" s="45">
        <f t="shared" ref="G45:G50" si="4">(F45-E45)/E45</f>
        <v>0.79160043936129187</v>
      </c>
      <c r="H45" s="184">
        <v>181189.77777777778</v>
      </c>
      <c r="I45" s="44">
        <f t="shared" ref="I45:I50" si="5">(F45-H45)/H45</f>
        <v>3.8921744420215003E-2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64538.606666666667</v>
      </c>
      <c r="F46" s="184">
        <v>161917</v>
      </c>
      <c r="G46" s="48">
        <f t="shared" si="4"/>
        <v>1.5088394119860662</v>
      </c>
      <c r="H46" s="184">
        <v>148500.29999999999</v>
      </c>
      <c r="I46" s="84">
        <f t="shared" si="5"/>
        <v>9.0347965627005547E-2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196798.48888888888</v>
      </c>
      <c r="F47" s="184">
        <v>482890.42857142858</v>
      </c>
      <c r="G47" s="48">
        <f t="shared" si="4"/>
        <v>1.4537303680419278</v>
      </c>
      <c r="H47" s="184">
        <v>452781.85714285716</v>
      </c>
      <c r="I47" s="84">
        <f t="shared" si="5"/>
        <v>6.6496859257043656E-2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272556</v>
      </c>
      <c r="F48" s="184">
        <v>629979.0471428571</v>
      </c>
      <c r="G48" s="48">
        <f t="shared" si="4"/>
        <v>1.3113747161789031</v>
      </c>
      <c r="H48" s="184">
        <v>549824.28571428568</v>
      </c>
      <c r="I48" s="84">
        <f t="shared" si="5"/>
        <v>0.14578250454041161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22174.333333333336</v>
      </c>
      <c r="F49" s="184">
        <v>57999</v>
      </c>
      <c r="G49" s="48">
        <f t="shared" si="4"/>
        <v>1.6155915998977795</v>
      </c>
      <c r="H49" s="184">
        <v>57999</v>
      </c>
      <c r="I49" s="44">
        <f t="shared" si="5"/>
        <v>0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266299.86666666664</v>
      </c>
      <c r="F50" s="184">
        <v>865750</v>
      </c>
      <c r="G50" s="56">
        <f t="shared" si="4"/>
        <v>2.2510342976764539</v>
      </c>
      <c r="H50" s="184">
        <v>786250</v>
      </c>
      <c r="I50" s="59">
        <f t="shared" si="5"/>
        <v>0.10111287758346582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48790.5</v>
      </c>
      <c r="F52" s="181">
        <v>83326.666666666672</v>
      </c>
      <c r="G52" s="183">
        <f t="shared" ref="G52:G60" si="6">(F52-E52)/E52</f>
        <v>0.70784613124822804</v>
      </c>
      <c r="H52" s="181">
        <v>79296.666666666672</v>
      </c>
      <c r="I52" s="116">
        <f t="shared" ref="I52:I60" si="7">(F52-H52)/H52</f>
        <v>5.0821808398839798E-2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58108.25</v>
      </c>
      <c r="F53" s="184">
        <v>88595</v>
      </c>
      <c r="G53" s="186">
        <f t="shared" si="6"/>
        <v>0.52465441654154099</v>
      </c>
      <c r="H53" s="184">
        <v>81113.333333333328</v>
      </c>
      <c r="I53" s="84">
        <f t="shared" si="7"/>
        <v>9.2237198980849908E-2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40802.400000000001</v>
      </c>
      <c r="F54" s="184">
        <v>74153.25</v>
      </c>
      <c r="G54" s="186">
        <f t="shared" si="6"/>
        <v>0.8173747132521616</v>
      </c>
      <c r="H54" s="184">
        <v>73588.25</v>
      </c>
      <c r="I54" s="84">
        <f t="shared" si="7"/>
        <v>7.6778561794851761E-3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50794</v>
      </c>
      <c r="F55" s="184">
        <v>108587.5</v>
      </c>
      <c r="G55" s="186">
        <f t="shared" si="6"/>
        <v>1.1378017088632515</v>
      </c>
      <c r="H55" s="184">
        <v>102737.5</v>
      </c>
      <c r="I55" s="84">
        <f t="shared" si="7"/>
        <v>5.6941233726730746E-2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24795.05</v>
      </c>
      <c r="F56" s="184">
        <v>54148.333333333336</v>
      </c>
      <c r="G56" s="191">
        <f t="shared" si="6"/>
        <v>1.1838364243400734</v>
      </c>
      <c r="H56" s="184">
        <v>52801.666666666664</v>
      </c>
      <c r="I56" s="85">
        <f t="shared" si="7"/>
        <v>2.5504245446797857E-2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7151.75</v>
      </c>
      <c r="F57" s="187">
        <v>34995</v>
      </c>
      <c r="G57" s="189">
        <f t="shared" si="6"/>
        <v>3.893207956094662</v>
      </c>
      <c r="H57" s="187">
        <v>33745</v>
      </c>
      <c r="I57" s="117">
        <f t="shared" si="7"/>
        <v>3.7042524818491629E-2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51614.333333333328</v>
      </c>
      <c r="F58" s="190">
        <v>115226.85714285714</v>
      </c>
      <c r="G58" s="44">
        <f t="shared" si="6"/>
        <v>1.2324584994386021</v>
      </c>
      <c r="H58" s="190">
        <v>106368.5</v>
      </c>
      <c r="I58" s="44">
        <f t="shared" si="7"/>
        <v>8.3279891536095219E-2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66663.333333333343</v>
      </c>
      <c r="F59" s="184">
        <v>107056.85714285714</v>
      </c>
      <c r="G59" s="48">
        <f t="shared" si="6"/>
        <v>0.60593315380054702</v>
      </c>
      <c r="H59" s="184">
        <v>102669.71428571429</v>
      </c>
      <c r="I59" s="44">
        <f t="shared" si="7"/>
        <v>4.2730642504118593E-2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487446</v>
      </c>
      <c r="F60" s="184">
        <v>752000</v>
      </c>
      <c r="G60" s="51">
        <f t="shared" si="6"/>
        <v>0.54273499013224025</v>
      </c>
      <c r="H60" s="184">
        <v>683600</v>
      </c>
      <c r="I60" s="51">
        <f t="shared" si="7"/>
        <v>0.10005851375073142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99798.67936507937</v>
      </c>
      <c r="F62" s="184">
        <v>217601.625</v>
      </c>
      <c r="G62" s="45">
        <f t="shared" ref="G62:G67" si="8">(F62-E62)/E62</f>
        <v>1.1804058569149878</v>
      </c>
      <c r="H62" s="184">
        <v>217539.125</v>
      </c>
      <c r="I62" s="44">
        <f t="shared" ref="I62:I67" si="9">(F62-H62)/H62</f>
        <v>2.8730464002739734E-4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5">
        <v>561745.14285714296</v>
      </c>
      <c r="F63" s="184">
        <v>1097356.25</v>
      </c>
      <c r="G63" s="48">
        <f t="shared" si="8"/>
        <v>0.95347705975460118</v>
      </c>
      <c r="H63" s="184">
        <v>1079606.25</v>
      </c>
      <c r="I63" s="44">
        <f t="shared" si="9"/>
        <v>1.6441179365162067E-2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5">
        <v>247836.55</v>
      </c>
      <c r="F64" s="184">
        <v>496942.57142857142</v>
      </c>
      <c r="G64" s="48">
        <f t="shared" si="8"/>
        <v>1.0051222123152193</v>
      </c>
      <c r="H64" s="184">
        <v>496942.57142857142</v>
      </c>
      <c r="I64" s="84">
        <f t="shared" si="9"/>
        <v>0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109674</v>
      </c>
      <c r="F65" s="184">
        <v>264724.5</v>
      </c>
      <c r="G65" s="48">
        <f t="shared" si="8"/>
        <v>1.4137398107117458</v>
      </c>
      <c r="H65" s="184">
        <v>247124.5</v>
      </c>
      <c r="I65" s="84">
        <f t="shared" si="9"/>
        <v>7.1219162810648079E-2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65742.857142857145</v>
      </c>
      <c r="F66" s="184">
        <v>115513.28571428571</v>
      </c>
      <c r="G66" s="48">
        <f t="shared" si="8"/>
        <v>0.75704693611473262</v>
      </c>
      <c r="H66" s="184">
        <v>109374</v>
      </c>
      <c r="I66" s="84">
        <f t="shared" si="9"/>
        <v>5.6131125443759124E-2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50796.436666666668</v>
      </c>
      <c r="F67" s="184">
        <v>118791.6</v>
      </c>
      <c r="G67" s="51">
        <f t="shared" si="8"/>
        <v>1.3385813611204092</v>
      </c>
      <c r="H67" s="184">
        <v>104126.33333333333</v>
      </c>
      <c r="I67" s="85">
        <f t="shared" si="9"/>
        <v>0.14084109367146971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65125.488888888889</v>
      </c>
      <c r="F69" s="190">
        <v>126780.42857142857</v>
      </c>
      <c r="G69" s="45">
        <f>(F69-E69)/E69</f>
        <v>0.94670981722271064</v>
      </c>
      <c r="H69" s="190">
        <v>115064</v>
      </c>
      <c r="I69" s="44">
        <f>(F69-H69)/H69</f>
        <v>0.10182531957370303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52099.17</v>
      </c>
      <c r="F70" s="184">
        <v>84220.5</v>
      </c>
      <c r="G70" s="48">
        <f>(F70-E70)/E70</f>
        <v>0.61654206775271092</v>
      </c>
      <c r="H70" s="184">
        <v>86870.6</v>
      </c>
      <c r="I70" s="44">
        <f>(F70-H70)/H70</f>
        <v>-3.0506293268378549E-2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23717.919999999998</v>
      </c>
      <c r="F71" s="184">
        <v>37366.333333333336</v>
      </c>
      <c r="G71" s="48">
        <f>(F71-E71)/E71</f>
        <v>0.57544731297404406</v>
      </c>
      <c r="H71" s="184">
        <v>40248.285714285717</v>
      </c>
      <c r="I71" s="44">
        <f>(F71-H71)/H71</f>
        <v>-7.1604351087416931E-2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30421</v>
      </c>
      <c r="F72" s="184">
        <v>52557.5</v>
      </c>
      <c r="G72" s="48">
        <f>(F72-E72)/E72</f>
        <v>0.72767167417244671</v>
      </c>
      <c r="H72" s="184">
        <v>52557.5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23237.158333333333</v>
      </c>
      <c r="F73" s="193">
        <v>55994.75</v>
      </c>
      <c r="G73" s="48">
        <f>(F73-E73)/E73</f>
        <v>1.4097072971128499</v>
      </c>
      <c r="H73" s="193">
        <v>53511.142857142855</v>
      </c>
      <c r="I73" s="59">
        <f>(F73-H73)/H73</f>
        <v>4.6412896646359413E-2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23046.6</v>
      </c>
      <c r="F75" s="181">
        <v>35716.6</v>
      </c>
      <c r="G75" s="44">
        <f t="shared" ref="G75:G81" si="10">(F75-E75)/E75</f>
        <v>0.54975571233934728</v>
      </c>
      <c r="H75" s="181">
        <v>32188.6</v>
      </c>
      <c r="I75" s="45">
        <f t="shared" ref="I75:I81" si="11">(F75-H75)/H75</f>
        <v>0.10960402129946628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21466.5</v>
      </c>
      <c r="F76" s="184">
        <v>45622.571428571428</v>
      </c>
      <c r="G76" s="48">
        <f t="shared" si="10"/>
        <v>1.1252915672592843</v>
      </c>
      <c r="H76" s="184">
        <v>45395.125</v>
      </c>
      <c r="I76" s="44">
        <f t="shared" si="11"/>
        <v>5.0103712363701505E-3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11344.566666666668</v>
      </c>
      <c r="F77" s="184">
        <v>21510.5</v>
      </c>
      <c r="G77" s="48">
        <f t="shared" si="10"/>
        <v>0.89610591854544164</v>
      </c>
      <c r="H77" s="184">
        <v>21088</v>
      </c>
      <c r="I77" s="44">
        <f t="shared" si="11"/>
        <v>2.003509104704097E-2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16147.111111111113</v>
      </c>
      <c r="F78" s="184">
        <v>38926.444444444445</v>
      </c>
      <c r="G78" s="48">
        <f t="shared" si="10"/>
        <v>1.4107373868046569</v>
      </c>
      <c r="H78" s="184">
        <v>38252.25</v>
      </c>
      <c r="I78" s="44">
        <f t="shared" si="11"/>
        <v>1.762496178510925E-2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33768.204761904766</v>
      </c>
      <c r="F79" s="184">
        <v>54541.857142857145</v>
      </c>
      <c r="G79" s="48">
        <f t="shared" si="10"/>
        <v>0.61518379574587123</v>
      </c>
      <c r="H79" s="184">
        <v>50451.142857142855</v>
      </c>
      <c r="I79" s="44">
        <f t="shared" si="11"/>
        <v>8.10826882018814E-2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63100</v>
      </c>
      <c r="F80" s="184">
        <v>174999</v>
      </c>
      <c r="G80" s="48">
        <f t="shared" si="10"/>
        <v>1.7733597464342314</v>
      </c>
      <c r="H80" s="184">
        <v>156666</v>
      </c>
      <c r="I80" s="44">
        <f t="shared" si="11"/>
        <v>0.11701964689211443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44554.055555555555</v>
      </c>
      <c r="F81" s="187">
        <v>77996.444444444438</v>
      </c>
      <c r="G81" s="51">
        <f t="shared" si="10"/>
        <v>0.75060257639596339</v>
      </c>
      <c r="H81" s="187">
        <v>74163.666666666672</v>
      </c>
      <c r="I81" s="56">
        <f t="shared" si="11"/>
        <v>5.1679993048407792E-2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7" zoomScaleNormal="100" workbookViewId="0">
      <selection activeCell="I40" sqref="I40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0" t="s">
        <v>203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214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21" t="s">
        <v>3</v>
      </c>
      <c r="B12" s="227"/>
      <c r="C12" s="229" t="s">
        <v>0</v>
      </c>
      <c r="D12" s="223" t="s">
        <v>23</v>
      </c>
      <c r="E12" s="223" t="s">
        <v>208</v>
      </c>
      <c r="F12" s="231" t="s">
        <v>216</v>
      </c>
      <c r="G12" s="223" t="s">
        <v>197</v>
      </c>
      <c r="H12" s="231" t="s">
        <v>213</v>
      </c>
      <c r="I12" s="223" t="s">
        <v>187</v>
      </c>
    </row>
    <row r="13" spans="1:9" ht="30.75" customHeight="1" thickBot="1">
      <c r="A13" s="222"/>
      <c r="B13" s="228"/>
      <c r="C13" s="230"/>
      <c r="D13" s="224"/>
      <c r="E13" s="224"/>
      <c r="F13" s="232"/>
      <c r="G13" s="224"/>
      <c r="H13" s="232"/>
      <c r="I13" s="22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155">
        <v>14033.92</v>
      </c>
      <c r="F15" s="155">
        <v>26300</v>
      </c>
      <c r="G15" s="44">
        <f>(F15-E15)/E15</f>
        <v>0.87403091937249178</v>
      </c>
      <c r="H15" s="155">
        <v>25866.6</v>
      </c>
      <c r="I15" s="118">
        <f>(F15-H15)/H15</f>
        <v>1.6755197822674858E-2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25730.244444444445</v>
      </c>
      <c r="F16" s="155">
        <v>35700</v>
      </c>
      <c r="G16" s="48">
        <f t="shared" ref="G16:G39" si="0">(F16-E16)/E16</f>
        <v>0.38747224407765701</v>
      </c>
      <c r="H16" s="155">
        <v>34900</v>
      </c>
      <c r="I16" s="48">
        <f>(F16-H16)/H16</f>
        <v>2.2922636103151862E-2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19994.8</v>
      </c>
      <c r="F17" s="155">
        <v>27900</v>
      </c>
      <c r="G17" s="48">
        <f t="shared" si="0"/>
        <v>0.39536279432652494</v>
      </c>
      <c r="H17" s="155">
        <v>26166.6</v>
      </c>
      <c r="I17" s="48">
        <f t="shared" ref="I17:I29" si="1">(F17-H17)/H17</f>
        <v>6.6244754763706462E-2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4308.4399999999996</v>
      </c>
      <c r="F18" s="155">
        <v>8766.6</v>
      </c>
      <c r="G18" s="48">
        <f t="shared" si="0"/>
        <v>1.0347503968953964</v>
      </c>
      <c r="H18" s="155">
        <v>10800</v>
      </c>
      <c r="I18" s="48">
        <f t="shared" si="1"/>
        <v>-0.18827777777777774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42848.019047619047</v>
      </c>
      <c r="F19" s="155">
        <v>57333.2</v>
      </c>
      <c r="G19" s="48">
        <f t="shared" si="0"/>
        <v>0.33805952467214123</v>
      </c>
      <c r="H19" s="155">
        <v>53833.2</v>
      </c>
      <c r="I19" s="48">
        <f t="shared" si="1"/>
        <v>6.5015640905612154E-2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18371.351111111111</v>
      </c>
      <c r="F20" s="155">
        <v>29766.6</v>
      </c>
      <c r="G20" s="48">
        <f t="shared" si="0"/>
        <v>0.6202727725342404</v>
      </c>
      <c r="H20" s="155">
        <v>33333.199999999997</v>
      </c>
      <c r="I20" s="48">
        <f t="shared" si="1"/>
        <v>-0.10699842799371194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11093.24</v>
      </c>
      <c r="F21" s="155">
        <v>19366.599999999999</v>
      </c>
      <c r="G21" s="48">
        <f t="shared" si="0"/>
        <v>0.74580194785292653</v>
      </c>
      <c r="H21" s="155">
        <v>19233.2</v>
      </c>
      <c r="I21" s="48">
        <f t="shared" si="1"/>
        <v>6.9359232992948555E-3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2734.2799999999997</v>
      </c>
      <c r="F22" s="155">
        <v>6100</v>
      </c>
      <c r="G22" s="48">
        <f t="shared" si="0"/>
        <v>1.2309346519010491</v>
      </c>
      <c r="H22" s="155">
        <v>5533.2</v>
      </c>
      <c r="I22" s="48">
        <f t="shared" si="1"/>
        <v>0.10243620328200684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5474.4333333333343</v>
      </c>
      <c r="F23" s="155">
        <v>6500</v>
      </c>
      <c r="G23" s="48">
        <f t="shared" si="0"/>
        <v>0.18733750220722975</v>
      </c>
      <c r="H23" s="155">
        <v>6500</v>
      </c>
      <c r="I23" s="48">
        <f t="shared" si="1"/>
        <v>0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3971.875</v>
      </c>
      <c r="F24" s="155">
        <v>6500</v>
      </c>
      <c r="G24" s="48">
        <f t="shared" si="0"/>
        <v>0.63650668764752161</v>
      </c>
      <c r="H24" s="155">
        <v>6300</v>
      </c>
      <c r="I24" s="48">
        <f t="shared" si="1"/>
        <v>3.1746031746031744E-2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3526.1644444444446</v>
      </c>
      <c r="F25" s="155">
        <v>6100</v>
      </c>
      <c r="G25" s="48">
        <f t="shared" si="0"/>
        <v>0.72992499246899678</v>
      </c>
      <c r="H25" s="155">
        <v>5600</v>
      </c>
      <c r="I25" s="48">
        <f t="shared" si="1"/>
        <v>8.9285714285714288E-2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10002.200000000001</v>
      </c>
      <c r="F26" s="155">
        <v>15166.6</v>
      </c>
      <c r="G26" s="48">
        <f t="shared" si="0"/>
        <v>0.51632640819019804</v>
      </c>
      <c r="H26" s="155">
        <v>15500</v>
      </c>
      <c r="I26" s="48">
        <f t="shared" si="1"/>
        <v>-2.1509677419354816E-2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3957.1749999999997</v>
      </c>
      <c r="F27" s="155">
        <v>5800</v>
      </c>
      <c r="G27" s="48">
        <f t="shared" si="0"/>
        <v>0.46569206567816696</v>
      </c>
      <c r="H27" s="155">
        <v>6000</v>
      </c>
      <c r="I27" s="48">
        <f t="shared" si="1"/>
        <v>-3.3333333333333333E-2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7639.3</v>
      </c>
      <c r="F28" s="155">
        <v>21166.6</v>
      </c>
      <c r="G28" s="48">
        <f t="shared" si="0"/>
        <v>1.7707512468419879</v>
      </c>
      <c r="H28" s="155">
        <v>20533.2</v>
      </c>
      <c r="I28" s="48">
        <f t="shared" si="1"/>
        <v>3.0847602906512273E-2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16216.6</v>
      </c>
      <c r="F29" s="155">
        <v>21733.200000000001</v>
      </c>
      <c r="G29" s="48">
        <f t="shared" si="0"/>
        <v>0.34018228235265102</v>
      </c>
      <c r="H29" s="155">
        <v>25033.200000000001</v>
      </c>
      <c r="I29" s="48">
        <f t="shared" si="1"/>
        <v>-0.13182493648434879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15024.18</v>
      </c>
      <c r="F30" s="158">
        <v>18566.599999999999</v>
      </c>
      <c r="G30" s="51">
        <f t="shared" si="0"/>
        <v>0.23578125395196264</v>
      </c>
      <c r="H30" s="158">
        <v>17900</v>
      </c>
      <c r="I30" s="51">
        <f>(F30-H30)/H30</f>
        <v>3.7240223463687071E-2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16754.222222222223</v>
      </c>
      <c r="F32" s="155">
        <v>26000</v>
      </c>
      <c r="G32" s="44">
        <f t="shared" si="0"/>
        <v>0.55184762713213253</v>
      </c>
      <c r="H32" s="155">
        <v>26333.200000000001</v>
      </c>
      <c r="I32" s="45">
        <f>(F32-H32)/H32</f>
        <v>-1.2653228623942426E-2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17409.191111111111</v>
      </c>
      <c r="F33" s="155">
        <v>25666.6</v>
      </c>
      <c r="G33" s="48">
        <f t="shared" si="0"/>
        <v>0.4743131852702071</v>
      </c>
      <c r="H33" s="155">
        <v>25500</v>
      </c>
      <c r="I33" s="48">
        <f>(F33-H33)/H33</f>
        <v>6.5333333333332765E-3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9535.2999999999993</v>
      </c>
      <c r="F34" s="155">
        <v>25766.6</v>
      </c>
      <c r="G34" s="48">
        <f>(F34-E34)/E34</f>
        <v>1.7022327561796693</v>
      </c>
      <c r="H34" s="155">
        <v>26033.200000000001</v>
      </c>
      <c r="I34" s="48">
        <f>(F34-H34)/H34</f>
        <v>-1.0240769478973087E-2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8249</v>
      </c>
      <c r="F35" s="155">
        <v>16666.599999999999</v>
      </c>
      <c r="G35" s="48">
        <f t="shared" si="0"/>
        <v>1.020438841071645</v>
      </c>
      <c r="H35" s="155">
        <v>16100</v>
      </c>
      <c r="I35" s="48">
        <f>(F35-H35)/H35</f>
        <v>3.5192546583850841E-2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7630.88</v>
      </c>
      <c r="F36" s="155">
        <v>15133.2</v>
      </c>
      <c r="G36" s="55">
        <f t="shared" si="0"/>
        <v>0.98315266391294331</v>
      </c>
      <c r="H36" s="155">
        <v>16600</v>
      </c>
      <c r="I36" s="48">
        <f>(F36-H36)/H36</f>
        <v>-8.8361445783132486E-2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325343.88</v>
      </c>
      <c r="F38" s="156">
        <v>562000</v>
      </c>
      <c r="G38" s="45">
        <f t="shared" si="0"/>
        <v>0.72740301738578883</v>
      </c>
      <c r="H38" s="156">
        <v>557000</v>
      </c>
      <c r="I38" s="45">
        <f>(F38-H38)/H38</f>
        <v>8.9766606822262122E-3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208191.43333333335</v>
      </c>
      <c r="F39" s="157">
        <v>456666.6</v>
      </c>
      <c r="G39" s="51">
        <f t="shared" si="0"/>
        <v>1.1934937124374152</v>
      </c>
      <c r="H39" s="157">
        <v>443333.2</v>
      </c>
      <c r="I39" s="51">
        <f>(F39-H39)/H39</f>
        <v>3.0075347391081843E-2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5" zoomScaleNormal="100" workbookViewId="0">
      <selection activeCell="I41" sqref="I41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0" t="s">
        <v>204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217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21" t="s">
        <v>3</v>
      </c>
      <c r="B12" s="227"/>
      <c r="C12" s="229" t="s">
        <v>0</v>
      </c>
      <c r="D12" s="223" t="s">
        <v>215</v>
      </c>
      <c r="E12" s="231" t="s">
        <v>216</v>
      </c>
      <c r="F12" s="238" t="s">
        <v>186</v>
      </c>
      <c r="G12" s="223" t="s">
        <v>209</v>
      </c>
      <c r="H12" s="240" t="s">
        <v>218</v>
      </c>
      <c r="I12" s="236" t="s">
        <v>196</v>
      </c>
    </row>
    <row r="13" spans="1:9" ht="39.75" customHeight="1" thickBot="1">
      <c r="A13" s="222"/>
      <c r="B13" s="228"/>
      <c r="C13" s="230"/>
      <c r="D13" s="224"/>
      <c r="E13" s="232"/>
      <c r="F13" s="239"/>
      <c r="G13" s="224"/>
      <c r="H13" s="241"/>
      <c r="I13" s="237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28888.888888888891</v>
      </c>
      <c r="E15" s="144">
        <v>26300</v>
      </c>
      <c r="F15" s="67">
        <f t="shared" ref="F15:F30" si="0">D15-E15</f>
        <v>2588.8888888888905</v>
      </c>
      <c r="G15" s="42">
        <v>14033.92</v>
      </c>
      <c r="H15" s="66">
        <f>AVERAGE(D15:E15)</f>
        <v>27594.444444444445</v>
      </c>
      <c r="I15" s="69">
        <f>(H15-G15)/G15</f>
        <v>0.96626776014431071</v>
      </c>
    </row>
    <row r="16" spans="1:9" ht="16.5" customHeight="1">
      <c r="A16" s="37"/>
      <c r="B16" s="34" t="s">
        <v>5</v>
      </c>
      <c r="C16" s="15" t="s">
        <v>164</v>
      </c>
      <c r="D16" s="144">
        <v>42062.25</v>
      </c>
      <c r="E16" s="144">
        <v>35700</v>
      </c>
      <c r="F16" s="71">
        <f t="shared" si="0"/>
        <v>6362.25</v>
      </c>
      <c r="G16" s="46">
        <v>25730.244444444445</v>
      </c>
      <c r="H16" s="68">
        <f t="shared" ref="H16:H30" si="1">AVERAGE(D16:E16)</f>
        <v>38881.125</v>
      </c>
      <c r="I16" s="72">
        <f t="shared" ref="I16:I39" si="2">(H16-G16)/G16</f>
        <v>0.51110593154100536</v>
      </c>
    </row>
    <row r="17" spans="1:9" ht="16.5">
      <c r="A17" s="37"/>
      <c r="B17" s="34" t="s">
        <v>6</v>
      </c>
      <c r="C17" s="15" t="s">
        <v>165</v>
      </c>
      <c r="D17" s="144">
        <v>33555.333333333336</v>
      </c>
      <c r="E17" s="144">
        <v>27900</v>
      </c>
      <c r="F17" s="71">
        <f t="shared" si="0"/>
        <v>5655.3333333333358</v>
      </c>
      <c r="G17" s="46">
        <v>19994.8</v>
      </c>
      <c r="H17" s="68">
        <f t="shared" si="1"/>
        <v>30727.666666666668</v>
      </c>
      <c r="I17" s="72">
        <f t="shared" si="2"/>
        <v>0.53678289688652392</v>
      </c>
    </row>
    <row r="18" spans="1:9" ht="16.5">
      <c r="A18" s="37"/>
      <c r="B18" s="34" t="s">
        <v>7</v>
      </c>
      <c r="C18" s="15" t="s">
        <v>166</v>
      </c>
      <c r="D18" s="144">
        <v>11027.555555555555</v>
      </c>
      <c r="E18" s="144">
        <v>8766.6</v>
      </c>
      <c r="F18" s="71">
        <f t="shared" si="0"/>
        <v>2260.9555555555544</v>
      </c>
      <c r="G18" s="46">
        <v>4308.4399999999996</v>
      </c>
      <c r="H18" s="68">
        <f t="shared" si="1"/>
        <v>9897.0777777777766</v>
      </c>
      <c r="I18" s="72">
        <f t="shared" si="2"/>
        <v>1.2971371953137976</v>
      </c>
    </row>
    <row r="19" spans="1:9" ht="16.5">
      <c r="A19" s="37"/>
      <c r="B19" s="34" t="s">
        <v>8</v>
      </c>
      <c r="C19" s="15" t="s">
        <v>167</v>
      </c>
      <c r="D19" s="144">
        <v>75142.571428571435</v>
      </c>
      <c r="E19" s="144">
        <v>57333.2</v>
      </c>
      <c r="F19" s="71">
        <f t="shared" si="0"/>
        <v>17809.371428571438</v>
      </c>
      <c r="G19" s="46">
        <v>42848.019047619047</v>
      </c>
      <c r="H19" s="68">
        <f t="shared" si="1"/>
        <v>66237.885714285716</v>
      </c>
      <c r="I19" s="72">
        <f t="shared" si="2"/>
        <v>0.54587976729268151</v>
      </c>
    </row>
    <row r="20" spans="1:9" ht="16.5">
      <c r="A20" s="37"/>
      <c r="B20" s="34" t="s">
        <v>9</v>
      </c>
      <c r="C20" s="164" t="s">
        <v>168</v>
      </c>
      <c r="D20" s="144">
        <v>37555.555555555555</v>
      </c>
      <c r="E20" s="144">
        <v>29766.6</v>
      </c>
      <c r="F20" s="71">
        <f t="shared" si="0"/>
        <v>7788.9555555555562</v>
      </c>
      <c r="G20" s="46">
        <v>18371.351111111111</v>
      </c>
      <c r="H20" s="68">
        <f t="shared" si="1"/>
        <v>33661.077777777777</v>
      </c>
      <c r="I20" s="72">
        <f t="shared" si="2"/>
        <v>0.83225923745038766</v>
      </c>
    </row>
    <row r="21" spans="1:9" ht="16.5">
      <c r="A21" s="37"/>
      <c r="B21" s="34" t="s">
        <v>10</v>
      </c>
      <c r="C21" s="15" t="s">
        <v>169</v>
      </c>
      <c r="D21" s="144">
        <v>24276.444444444445</v>
      </c>
      <c r="E21" s="144">
        <v>19366.599999999999</v>
      </c>
      <c r="F21" s="71">
        <f t="shared" si="0"/>
        <v>4909.8444444444467</v>
      </c>
      <c r="G21" s="46">
        <v>11093.24</v>
      </c>
      <c r="H21" s="68">
        <f t="shared" si="1"/>
        <v>21821.522222222222</v>
      </c>
      <c r="I21" s="72">
        <f t="shared" si="2"/>
        <v>0.9671008850635362</v>
      </c>
    </row>
    <row r="22" spans="1:9" ht="16.5">
      <c r="A22" s="37"/>
      <c r="B22" s="34" t="s">
        <v>11</v>
      </c>
      <c r="C22" s="15" t="s">
        <v>170</v>
      </c>
      <c r="D22" s="144">
        <v>6027.5555555555557</v>
      </c>
      <c r="E22" s="144">
        <v>6100</v>
      </c>
      <c r="F22" s="71">
        <f t="shared" si="0"/>
        <v>-72.444444444444343</v>
      </c>
      <c r="G22" s="46">
        <v>2734.2799999999997</v>
      </c>
      <c r="H22" s="68">
        <f t="shared" si="1"/>
        <v>6063.7777777777774</v>
      </c>
      <c r="I22" s="72">
        <f t="shared" si="2"/>
        <v>1.2176872075199972</v>
      </c>
    </row>
    <row r="23" spans="1:9" ht="16.5">
      <c r="A23" s="37"/>
      <c r="B23" s="34" t="s">
        <v>12</v>
      </c>
      <c r="C23" s="15" t="s">
        <v>171</v>
      </c>
      <c r="D23" s="144">
        <v>9687.25</v>
      </c>
      <c r="E23" s="144">
        <v>6500</v>
      </c>
      <c r="F23" s="71">
        <f t="shared" si="0"/>
        <v>3187.25</v>
      </c>
      <c r="G23" s="46">
        <v>5474.4333333333343</v>
      </c>
      <c r="H23" s="68">
        <f t="shared" si="1"/>
        <v>8093.625</v>
      </c>
      <c r="I23" s="72">
        <f t="shared" si="2"/>
        <v>0.4784406909695369</v>
      </c>
    </row>
    <row r="24" spans="1:9" ht="16.5">
      <c r="A24" s="37"/>
      <c r="B24" s="34" t="s">
        <v>13</v>
      </c>
      <c r="C24" s="15" t="s">
        <v>172</v>
      </c>
      <c r="D24" s="144">
        <v>9181</v>
      </c>
      <c r="E24" s="144">
        <v>6500</v>
      </c>
      <c r="F24" s="71">
        <f t="shared" si="0"/>
        <v>2681</v>
      </c>
      <c r="G24" s="46">
        <v>3971.875</v>
      </c>
      <c r="H24" s="68">
        <f t="shared" si="1"/>
        <v>7840.5</v>
      </c>
      <c r="I24" s="72">
        <f t="shared" si="2"/>
        <v>0.97400472069236821</v>
      </c>
    </row>
    <row r="25" spans="1:9" ht="16.5">
      <c r="A25" s="37"/>
      <c r="B25" s="34" t="s">
        <v>14</v>
      </c>
      <c r="C25" s="164" t="s">
        <v>173</v>
      </c>
      <c r="D25" s="144">
        <v>8660.8888888888887</v>
      </c>
      <c r="E25" s="144">
        <v>6100</v>
      </c>
      <c r="F25" s="71">
        <f t="shared" si="0"/>
        <v>2560.8888888888887</v>
      </c>
      <c r="G25" s="46">
        <v>3526.1644444444446</v>
      </c>
      <c r="H25" s="68">
        <f t="shared" si="1"/>
        <v>7380.4444444444443</v>
      </c>
      <c r="I25" s="72">
        <f t="shared" si="2"/>
        <v>1.0930516885202302</v>
      </c>
    </row>
    <row r="26" spans="1:9" ht="16.5">
      <c r="A26" s="37"/>
      <c r="B26" s="34" t="s">
        <v>15</v>
      </c>
      <c r="C26" s="15" t="s">
        <v>174</v>
      </c>
      <c r="D26" s="144">
        <v>18360.888888888891</v>
      </c>
      <c r="E26" s="144">
        <v>15166.6</v>
      </c>
      <c r="F26" s="71">
        <f t="shared" si="0"/>
        <v>3194.2888888888901</v>
      </c>
      <c r="G26" s="46">
        <v>10002.200000000001</v>
      </c>
      <c r="H26" s="68">
        <f t="shared" si="1"/>
        <v>16763.744444444445</v>
      </c>
      <c r="I26" s="72">
        <f t="shared" si="2"/>
        <v>0.67600572318534358</v>
      </c>
    </row>
    <row r="27" spans="1:9" ht="16.5">
      <c r="A27" s="37"/>
      <c r="B27" s="34" t="s">
        <v>16</v>
      </c>
      <c r="C27" s="15" t="s">
        <v>175</v>
      </c>
      <c r="D27" s="144">
        <v>8806</v>
      </c>
      <c r="E27" s="144">
        <v>5800</v>
      </c>
      <c r="F27" s="71">
        <f t="shared" si="0"/>
        <v>3006</v>
      </c>
      <c r="G27" s="46">
        <v>3957.1749999999997</v>
      </c>
      <c r="H27" s="68">
        <f t="shared" si="1"/>
        <v>7303</v>
      </c>
      <c r="I27" s="72">
        <f t="shared" si="2"/>
        <v>0.84550847511166438</v>
      </c>
    </row>
    <row r="28" spans="1:9" ht="16.5">
      <c r="A28" s="37"/>
      <c r="B28" s="34" t="s">
        <v>17</v>
      </c>
      <c r="C28" s="15" t="s">
        <v>176</v>
      </c>
      <c r="D28" s="144">
        <v>24333.111111111109</v>
      </c>
      <c r="E28" s="144">
        <v>21166.6</v>
      </c>
      <c r="F28" s="71">
        <f t="shared" si="0"/>
        <v>3166.5111111111109</v>
      </c>
      <c r="G28" s="46">
        <v>7639.3</v>
      </c>
      <c r="H28" s="68">
        <f t="shared" si="1"/>
        <v>22749.855555555554</v>
      </c>
      <c r="I28" s="72">
        <f t="shared" si="2"/>
        <v>1.9780026384034604</v>
      </c>
    </row>
    <row r="29" spans="1:9" ht="16.5">
      <c r="A29" s="37"/>
      <c r="B29" s="34" t="s">
        <v>18</v>
      </c>
      <c r="C29" s="15" t="s">
        <v>177</v>
      </c>
      <c r="D29" s="144">
        <v>29478.571428571428</v>
      </c>
      <c r="E29" s="144">
        <v>21733.200000000001</v>
      </c>
      <c r="F29" s="71">
        <f t="shared" si="0"/>
        <v>7745.3714285714268</v>
      </c>
      <c r="G29" s="46">
        <v>16216.6</v>
      </c>
      <c r="H29" s="68">
        <f t="shared" si="1"/>
        <v>25605.885714285716</v>
      </c>
      <c r="I29" s="72">
        <f t="shared" si="2"/>
        <v>0.57899224956437945</v>
      </c>
    </row>
    <row r="30" spans="1:9" ht="17.25" thickBot="1">
      <c r="A30" s="38"/>
      <c r="B30" s="36" t="s">
        <v>19</v>
      </c>
      <c r="C30" s="16" t="s">
        <v>178</v>
      </c>
      <c r="D30" s="155">
        <v>20694.222222222223</v>
      </c>
      <c r="E30" s="147">
        <v>18566.599999999999</v>
      </c>
      <c r="F30" s="74">
        <f t="shared" si="0"/>
        <v>2127.6222222222241</v>
      </c>
      <c r="G30" s="49">
        <v>15024.18</v>
      </c>
      <c r="H30" s="100">
        <f t="shared" si="1"/>
        <v>19630.411111111112</v>
      </c>
      <c r="I30" s="75">
        <f t="shared" si="2"/>
        <v>0.30658785445269637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34944.222222222219</v>
      </c>
      <c r="E32" s="144">
        <v>26000</v>
      </c>
      <c r="F32" s="67">
        <f>D32-E32</f>
        <v>8944.222222222219</v>
      </c>
      <c r="G32" s="54">
        <v>16754.222222222223</v>
      </c>
      <c r="H32" s="68">
        <f>AVERAGE(D32:E32)</f>
        <v>30472.111111111109</v>
      </c>
      <c r="I32" s="78">
        <f t="shared" si="2"/>
        <v>0.81877205082632554</v>
      </c>
    </row>
    <row r="33" spans="1:9" ht="16.5">
      <c r="A33" s="37"/>
      <c r="B33" s="34" t="s">
        <v>27</v>
      </c>
      <c r="C33" s="15" t="s">
        <v>180</v>
      </c>
      <c r="D33" s="47">
        <v>33499.75</v>
      </c>
      <c r="E33" s="144">
        <v>25666.6</v>
      </c>
      <c r="F33" s="79">
        <f>D33-E33</f>
        <v>7833.1500000000015</v>
      </c>
      <c r="G33" s="46">
        <v>17409.191111111111</v>
      </c>
      <c r="H33" s="68">
        <f>AVERAGE(D33:E33)</f>
        <v>29583.174999999999</v>
      </c>
      <c r="I33" s="72">
        <f t="shared" si="2"/>
        <v>0.69928486689534108</v>
      </c>
    </row>
    <row r="34" spans="1:9" ht="16.5">
      <c r="A34" s="37"/>
      <c r="B34" s="39" t="s">
        <v>28</v>
      </c>
      <c r="C34" s="15" t="s">
        <v>181</v>
      </c>
      <c r="D34" s="47">
        <v>27284.285714285714</v>
      </c>
      <c r="E34" s="144">
        <v>25766.6</v>
      </c>
      <c r="F34" s="71">
        <f>D34-E34</f>
        <v>1517.6857142857152</v>
      </c>
      <c r="G34" s="46">
        <v>9535.2999999999993</v>
      </c>
      <c r="H34" s="68">
        <f>AVERAGE(D34:E34)</f>
        <v>26525.442857142858</v>
      </c>
      <c r="I34" s="72">
        <f t="shared" si="2"/>
        <v>1.7818152399130451</v>
      </c>
    </row>
    <row r="35" spans="1:9" ht="16.5">
      <c r="A35" s="37"/>
      <c r="B35" s="34" t="s">
        <v>29</v>
      </c>
      <c r="C35" s="15" t="s">
        <v>182</v>
      </c>
      <c r="D35" s="47">
        <v>26658.333333333332</v>
      </c>
      <c r="E35" s="144">
        <v>16666.599999999999</v>
      </c>
      <c r="F35" s="79">
        <f>D35-E35</f>
        <v>9991.7333333333336</v>
      </c>
      <c r="G35" s="46">
        <v>8249</v>
      </c>
      <c r="H35" s="68">
        <f>AVERAGE(D35:E35)</f>
        <v>21662.466666666667</v>
      </c>
      <c r="I35" s="72">
        <f t="shared" si="2"/>
        <v>1.626071847092577</v>
      </c>
    </row>
    <row r="36" spans="1:9" ht="17.25" thickBot="1">
      <c r="A36" s="38"/>
      <c r="B36" s="39" t="s">
        <v>30</v>
      </c>
      <c r="C36" s="15" t="s">
        <v>183</v>
      </c>
      <c r="D36" s="50">
        <v>19876.444444444445</v>
      </c>
      <c r="E36" s="144">
        <v>15133.2</v>
      </c>
      <c r="F36" s="71">
        <f>D36-E36</f>
        <v>4743.2444444444445</v>
      </c>
      <c r="G36" s="49">
        <v>7630.88</v>
      </c>
      <c r="H36" s="68">
        <f>AVERAGE(D36:E36)</f>
        <v>17504.822222222225</v>
      </c>
      <c r="I36" s="80">
        <f t="shared" si="2"/>
        <v>1.2939454194302915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648779.6</v>
      </c>
      <c r="E38" s="145">
        <v>562000</v>
      </c>
      <c r="F38" s="67">
        <f>D38-E38</f>
        <v>86779.599999999977</v>
      </c>
      <c r="G38" s="46">
        <v>325343.88</v>
      </c>
      <c r="H38" s="67">
        <f>AVERAGE(D38:E38)</f>
        <v>605389.80000000005</v>
      </c>
      <c r="I38" s="78">
        <f t="shared" si="2"/>
        <v>0.86076898080886</v>
      </c>
    </row>
    <row r="39" spans="1:9" ht="17.25" thickBot="1">
      <c r="A39" s="38"/>
      <c r="B39" s="36" t="s">
        <v>32</v>
      </c>
      <c r="C39" s="16" t="s">
        <v>185</v>
      </c>
      <c r="D39" s="57">
        <v>405816.33333333331</v>
      </c>
      <c r="E39" s="146">
        <v>456666.6</v>
      </c>
      <c r="F39" s="74">
        <f>D39-E39</f>
        <v>-50850.266666666663</v>
      </c>
      <c r="G39" s="46">
        <v>208191.43333333335</v>
      </c>
      <c r="H39" s="81">
        <f>AVERAGE(D39:E39)</f>
        <v>431241.46666666667</v>
      </c>
      <c r="I39" s="75">
        <f t="shared" si="2"/>
        <v>1.0713698914604715</v>
      </c>
    </row>
    <row r="40" spans="1:9" ht="15.75" customHeight="1" thickBot="1">
      <c r="A40" s="233"/>
      <c r="B40" s="234"/>
      <c r="C40" s="235"/>
      <c r="D40" s="83">
        <f>SUM(D15:D39)</f>
        <v>1584597.0563492065</v>
      </c>
      <c r="E40" s="83">
        <f>SUM(E15:E39)</f>
        <v>1440665.6000000001</v>
      </c>
      <c r="F40" s="83">
        <f>SUM(F15:F39)</f>
        <v>143931.45634920636</v>
      </c>
      <c r="G40" s="83">
        <f>SUM(G15:G39)</f>
        <v>798040.12904761906</v>
      </c>
      <c r="H40" s="83">
        <f>AVERAGE(D40:E40)</f>
        <v>1512631.3281746032</v>
      </c>
      <c r="I40" s="75">
        <f>(H40-G40)/G40</f>
        <v>0.89543266449492598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4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0" t="s">
        <v>201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217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21" t="s">
        <v>3</v>
      </c>
      <c r="B13" s="227"/>
      <c r="C13" s="229" t="s">
        <v>0</v>
      </c>
      <c r="D13" s="223" t="s">
        <v>23</v>
      </c>
      <c r="E13" s="223" t="s">
        <v>209</v>
      </c>
      <c r="F13" s="240" t="s">
        <v>218</v>
      </c>
      <c r="G13" s="223" t="s">
        <v>197</v>
      </c>
      <c r="H13" s="240" t="s">
        <v>211</v>
      </c>
      <c r="I13" s="223" t="s">
        <v>187</v>
      </c>
    </row>
    <row r="14" spans="1:9" ht="33.75" customHeight="1" thickBot="1">
      <c r="A14" s="222"/>
      <c r="B14" s="228"/>
      <c r="C14" s="230"/>
      <c r="D14" s="243"/>
      <c r="E14" s="224"/>
      <c r="F14" s="241"/>
      <c r="G14" s="242"/>
      <c r="H14" s="241"/>
      <c r="I14" s="242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14033.92</v>
      </c>
      <c r="F16" s="42">
        <v>27594.444444444445</v>
      </c>
      <c r="G16" s="21">
        <f t="shared" ref="G16:G31" si="0">(F16-E16)/E16</f>
        <v>0.96626776014431071</v>
      </c>
      <c r="H16" s="181">
        <v>26454.966666666667</v>
      </c>
      <c r="I16" s="21">
        <f t="shared" ref="I16:I31" si="1">(F16-H16)/H16</f>
        <v>4.3072357343527608E-2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25730.244444444445</v>
      </c>
      <c r="F17" s="46">
        <v>38881.125</v>
      </c>
      <c r="G17" s="21">
        <f t="shared" si="0"/>
        <v>0.51110593154100536</v>
      </c>
      <c r="H17" s="184">
        <v>38105.5</v>
      </c>
      <c r="I17" s="21">
        <f t="shared" si="1"/>
        <v>2.035467320990408E-2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19994.8</v>
      </c>
      <c r="F18" s="46">
        <v>30727.666666666668</v>
      </c>
      <c r="G18" s="21">
        <f t="shared" si="0"/>
        <v>0.53678289688652392</v>
      </c>
      <c r="H18" s="184">
        <v>32166.522222222222</v>
      </c>
      <c r="I18" s="21">
        <f t="shared" si="1"/>
        <v>-4.47314616611404E-2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4308.4399999999996</v>
      </c>
      <c r="F19" s="46">
        <v>9897.0777777777766</v>
      </c>
      <c r="G19" s="21">
        <f t="shared" si="0"/>
        <v>1.2971371953137976</v>
      </c>
      <c r="H19" s="184">
        <v>10877.666666666668</v>
      </c>
      <c r="I19" s="21">
        <f t="shared" si="1"/>
        <v>-9.014698822255611E-2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42848.019047619047</v>
      </c>
      <c r="F20" s="46">
        <v>66237.885714285716</v>
      </c>
      <c r="G20" s="21">
        <f t="shared" si="0"/>
        <v>0.54587976729268151</v>
      </c>
      <c r="H20" s="184">
        <v>59595.028571428571</v>
      </c>
      <c r="I20" s="21">
        <f t="shared" si="1"/>
        <v>0.1114666324036617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135">
        <v>18371.351111111111</v>
      </c>
      <c r="F21" s="46">
        <v>33661.077777777777</v>
      </c>
      <c r="G21" s="21">
        <f t="shared" si="0"/>
        <v>0.83225923745038766</v>
      </c>
      <c r="H21" s="184">
        <v>35722.044444444444</v>
      </c>
      <c r="I21" s="21">
        <f t="shared" si="1"/>
        <v>-5.7694532849930216E-2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11093.24</v>
      </c>
      <c r="F22" s="46">
        <v>21821.522222222222</v>
      </c>
      <c r="G22" s="21">
        <f t="shared" si="0"/>
        <v>0.9671008850635362</v>
      </c>
      <c r="H22" s="184">
        <v>22338.711111111112</v>
      </c>
      <c r="I22" s="21">
        <f t="shared" si="1"/>
        <v>-2.3152136500464604E-2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2734.2799999999997</v>
      </c>
      <c r="F23" s="46">
        <v>6063.7777777777774</v>
      </c>
      <c r="G23" s="21">
        <f t="shared" si="0"/>
        <v>1.2176872075199972</v>
      </c>
      <c r="H23" s="184">
        <v>5766.4888888888891</v>
      </c>
      <c r="I23" s="21">
        <f t="shared" si="1"/>
        <v>5.1554575863610341E-2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5474.4333333333343</v>
      </c>
      <c r="F24" s="46">
        <v>8093.625</v>
      </c>
      <c r="G24" s="21">
        <f t="shared" si="0"/>
        <v>0.4784406909695369</v>
      </c>
      <c r="H24" s="184">
        <v>8390.625</v>
      </c>
      <c r="I24" s="21">
        <f t="shared" si="1"/>
        <v>-3.5396648044692738E-2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3971.875</v>
      </c>
      <c r="F25" s="46">
        <v>7840.5</v>
      </c>
      <c r="G25" s="21">
        <f t="shared" si="0"/>
        <v>0.97400472069236821</v>
      </c>
      <c r="H25" s="184">
        <v>7646.75</v>
      </c>
      <c r="I25" s="21">
        <f t="shared" si="1"/>
        <v>2.5337561709222873E-2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3526.1644444444446</v>
      </c>
      <c r="F26" s="46">
        <v>7380.4444444444443</v>
      </c>
      <c r="G26" s="21">
        <f t="shared" si="0"/>
        <v>1.0930516885202302</v>
      </c>
      <c r="H26" s="184">
        <v>7105.4444444444443</v>
      </c>
      <c r="I26" s="21">
        <f t="shared" si="1"/>
        <v>3.8702716226993387E-2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10002.200000000001</v>
      </c>
      <c r="F27" s="46">
        <v>16763.744444444445</v>
      </c>
      <c r="G27" s="21">
        <f t="shared" si="0"/>
        <v>0.67600572318534358</v>
      </c>
      <c r="H27" s="184">
        <v>17597.111111111109</v>
      </c>
      <c r="I27" s="21">
        <f t="shared" si="1"/>
        <v>-4.7358152221955531E-2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3957.1749999999997</v>
      </c>
      <c r="F28" s="46">
        <v>7303</v>
      </c>
      <c r="G28" s="21">
        <f t="shared" si="0"/>
        <v>0.84550847511166438</v>
      </c>
      <c r="H28" s="184">
        <v>7496.75</v>
      </c>
      <c r="I28" s="21">
        <f t="shared" si="1"/>
        <v>-2.5844532630806685E-2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7639.3</v>
      </c>
      <c r="F29" s="46">
        <v>22749.855555555554</v>
      </c>
      <c r="G29" s="21">
        <f t="shared" si="0"/>
        <v>1.9780026384034604</v>
      </c>
      <c r="H29" s="184">
        <v>22344.266666666666</v>
      </c>
      <c r="I29" s="21">
        <f t="shared" si="1"/>
        <v>1.8151810258062662E-2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16216.6</v>
      </c>
      <c r="F30" s="46">
        <v>25605.885714285716</v>
      </c>
      <c r="G30" s="21">
        <f t="shared" si="0"/>
        <v>0.57899224956437945</v>
      </c>
      <c r="H30" s="184">
        <v>27725.974999999999</v>
      </c>
      <c r="I30" s="21">
        <f t="shared" si="1"/>
        <v>-7.6465815384825345E-2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15024.18</v>
      </c>
      <c r="F31" s="49">
        <v>19630.411111111112</v>
      </c>
      <c r="G31" s="23">
        <f t="shared" si="0"/>
        <v>0.30658785445269637</v>
      </c>
      <c r="H31" s="187">
        <v>19441.555555555555</v>
      </c>
      <c r="I31" s="23">
        <f t="shared" si="1"/>
        <v>9.7140146536057875E-3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16754.222222222223</v>
      </c>
      <c r="F33" s="54">
        <v>30472.111111111109</v>
      </c>
      <c r="G33" s="21">
        <f>(F33-E33)/E33</f>
        <v>0.81877205082632554</v>
      </c>
      <c r="H33" s="190">
        <v>29104.822222222225</v>
      </c>
      <c r="I33" s="21">
        <f>(F33-H33)/H33</f>
        <v>4.6978087632671639E-2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17409.191111111111</v>
      </c>
      <c r="F34" s="46">
        <v>29583.174999999999</v>
      </c>
      <c r="G34" s="21">
        <f>(F34-E34)/E34</f>
        <v>0.69928486689534108</v>
      </c>
      <c r="H34" s="184">
        <v>27931.125</v>
      </c>
      <c r="I34" s="21">
        <f>(F34-H34)/H34</f>
        <v>5.9147277454810694E-2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9535.2999999999993</v>
      </c>
      <c r="F35" s="46">
        <v>26525.442857142858</v>
      </c>
      <c r="G35" s="21">
        <f>(F35-E35)/E35</f>
        <v>1.7818152399130451</v>
      </c>
      <c r="H35" s="184">
        <v>26437.314285714288</v>
      </c>
      <c r="I35" s="21">
        <f>(F35-H35)/H35</f>
        <v>3.3334918394562819E-3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8249</v>
      </c>
      <c r="F36" s="46">
        <v>21662.466666666667</v>
      </c>
      <c r="G36" s="21">
        <f>(F36-E36)/E36</f>
        <v>1.626071847092577</v>
      </c>
      <c r="H36" s="184">
        <v>19157.142857142855</v>
      </c>
      <c r="I36" s="21">
        <f>(F36-H36)/H36</f>
        <v>0.13077752920705957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7630.88</v>
      </c>
      <c r="F37" s="49">
        <v>17504.822222222225</v>
      </c>
      <c r="G37" s="23">
        <f>(F37-E37)/E37</f>
        <v>1.2939454194302915</v>
      </c>
      <c r="H37" s="187">
        <v>18732.666666666664</v>
      </c>
      <c r="I37" s="23">
        <f>(F37-H37)/H37</f>
        <v>-6.5545630330853741E-2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325343.88</v>
      </c>
      <c r="F39" s="46">
        <v>605389.80000000005</v>
      </c>
      <c r="G39" s="21">
        <f t="shared" ref="G39:G44" si="2">(F39-E39)/E39</f>
        <v>0.86076898080886</v>
      </c>
      <c r="H39" s="184">
        <v>619087.25</v>
      </c>
      <c r="I39" s="21">
        <f t="shared" ref="I39:I44" si="3">(F39-H39)/H39</f>
        <v>-2.2125233559566852E-2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208191.43333333335</v>
      </c>
      <c r="F40" s="46">
        <v>431241.46666666667</v>
      </c>
      <c r="G40" s="21">
        <f t="shared" si="2"/>
        <v>1.0713698914604715</v>
      </c>
      <c r="H40" s="184">
        <v>410358.6</v>
      </c>
      <c r="I40" s="21">
        <f t="shared" si="3"/>
        <v>5.0889311608594771E-2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162457</v>
      </c>
      <c r="F41" s="57">
        <v>287106.33333333331</v>
      </c>
      <c r="G41" s="21">
        <f t="shared" si="2"/>
        <v>0.76727585350790251</v>
      </c>
      <c r="H41" s="192">
        <v>279329.59999999998</v>
      </c>
      <c r="I41" s="21">
        <f t="shared" si="3"/>
        <v>2.7840706224235949E-2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67006.366666666669</v>
      </c>
      <c r="F42" s="47">
        <v>134092.25</v>
      </c>
      <c r="G42" s="21">
        <f t="shared" si="2"/>
        <v>1.0011867031540784</v>
      </c>
      <c r="H42" s="185">
        <v>130411</v>
      </c>
      <c r="I42" s="21">
        <f t="shared" si="3"/>
        <v>2.8228063583593407E-2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51183.333333333328</v>
      </c>
      <c r="F43" s="47">
        <v>113999.33333333333</v>
      </c>
      <c r="G43" s="21">
        <f t="shared" si="2"/>
        <v>1.227274503419082</v>
      </c>
      <c r="H43" s="185">
        <v>120666</v>
      </c>
      <c r="I43" s="21">
        <f t="shared" si="3"/>
        <v>-5.5248924027204611E-2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130392.57142857143</v>
      </c>
      <c r="F44" s="50">
        <v>294874.66666666669</v>
      </c>
      <c r="G44" s="31">
        <f t="shared" si="2"/>
        <v>1.2614376220672812</v>
      </c>
      <c r="H44" s="188">
        <v>292034.59999999998</v>
      </c>
      <c r="I44" s="31">
        <f t="shared" si="3"/>
        <v>9.72510334962607E-3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105069.18611111111</v>
      </c>
      <c r="F46" s="43">
        <v>188242</v>
      </c>
      <c r="G46" s="21">
        <f t="shared" ref="G46:G51" si="4">(F46-E46)/E46</f>
        <v>0.79160043936129187</v>
      </c>
      <c r="H46" s="182">
        <v>181189.77777777778</v>
      </c>
      <c r="I46" s="21">
        <f t="shared" ref="I46:I51" si="5">(F46-H46)/H46</f>
        <v>3.8921744420215003E-2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64538.606666666667</v>
      </c>
      <c r="F47" s="47">
        <v>161917</v>
      </c>
      <c r="G47" s="21">
        <f t="shared" si="4"/>
        <v>1.5088394119860662</v>
      </c>
      <c r="H47" s="185">
        <v>148500.29999999999</v>
      </c>
      <c r="I47" s="21">
        <f t="shared" si="5"/>
        <v>9.0347965627005547E-2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196798.48888888888</v>
      </c>
      <c r="F48" s="47">
        <v>482890.42857142858</v>
      </c>
      <c r="G48" s="21">
        <f t="shared" si="4"/>
        <v>1.4537303680419278</v>
      </c>
      <c r="H48" s="185">
        <v>452781.85714285716</v>
      </c>
      <c r="I48" s="21">
        <f t="shared" si="5"/>
        <v>6.6496859257043656E-2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272556</v>
      </c>
      <c r="F49" s="47">
        <v>629979.0471428571</v>
      </c>
      <c r="G49" s="21">
        <f t="shared" si="4"/>
        <v>1.3113747161789031</v>
      </c>
      <c r="H49" s="185">
        <v>549824.28571428568</v>
      </c>
      <c r="I49" s="21">
        <f t="shared" si="5"/>
        <v>0.14578250454041161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22174.333333333336</v>
      </c>
      <c r="F50" s="47">
        <v>57999</v>
      </c>
      <c r="G50" s="21">
        <f t="shared" si="4"/>
        <v>1.6155915998977795</v>
      </c>
      <c r="H50" s="185">
        <v>57999</v>
      </c>
      <c r="I50" s="21">
        <f t="shared" si="5"/>
        <v>0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266299.86666666664</v>
      </c>
      <c r="F51" s="50">
        <v>865750</v>
      </c>
      <c r="G51" s="31">
        <f t="shared" si="4"/>
        <v>2.2510342976764539</v>
      </c>
      <c r="H51" s="188">
        <v>786250</v>
      </c>
      <c r="I51" s="31">
        <f t="shared" si="5"/>
        <v>0.10111287758346582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48790.5</v>
      </c>
      <c r="F53" s="66">
        <v>83326.666666666672</v>
      </c>
      <c r="G53" s="22">
        <f t="shared" ref="G53:G61" si="6">(F53-E53)/E53</f>
        <v>0.70784613124822804</v>
      </c>
      <c r="H53" s="143">
        <v>79296.666666666672</v>
      </c>
      <c r="I53" s="22">
        <f t="shared" ref="I53:I61" si="7">(F53-H53)/H53</f>
        <v>5.0821808398839798E-2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58108.25</v>
      </c>
      <c r="F54" s="70">
        <v>88595</v>
      </c>
      <c r="G54" s="21">
        <f t="shared" si="6"/>
        <v>0.52465441654154099</v>
      </c>
      <c r="H54" s="196">
        <v>81113.333333333328</v>
      </c>
      <c r="I54" s="21">
        <f t="shared" si="7"/>
        <v>9.2237198980849908E-2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40802.400000000001</v>
      </c>
      <c r="F55" s="70">
        <v>74153.25</v>
      </c>
      <c r="G55" s="21">
        <f t="shared" si="6"/>
        <v>0.8173747132521616</v>
      </c>
      <c r="H55" s="196">
        <v>73588.25</v>
      </c>
      <c r="I55" s="21">
        <f t="shared" si="7"/>
        <v>7.6778561794851761E-3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50794</v>
      </c>
      <c r="F56" s="70">
        <v>108587.5</v>
      </c>
      <c r="G56" s="21">
        <f t="shared" si="6"/>
        <v>1.1378017088632515</v>
      </c>
      <c r="H56" s="196">
        <v>102737.5</v>
      </c>
      <c r="I56" s="21">
        <f t="shared" si="7"/>
        <v>5.6941233726730746E-2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24795.05</v>
      </c>
      <c r="F57" s="98">
        <v>54148.333333333336</v>
      </c>
      <c r="G57" s="21">
        <f t="shared" si="6"/>
        <v>1.1838364243400734</v>
      </c>
      <c r="H57" s="201">
        <v>52801.666666666664</v>
      </c>
      <c r="I57" s="21">
        <f t="shared" si="7"/>
        <v>2.5504245446797857E-2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7151.75</v>
      </c>
      <c r="F58" s="50">
        <v>34995</v>
      </c>
      <c r="G58" s="29">
        <f t="shared" si="6"/>
        <v>3.893207956094662</v>
      </c>
      <c r="H58" s="188">
        <v>33745</v>
      </c>
      <c r="I58" s="29">
        <f t="shared" si="7"/>
        <v>3.7042524818491629E-2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51614.333333333328</v>
      </c>
      <c r="F59" s="68">
        <v>115226.85714285714</v>
      </c>
      <c r="G59" s="21">
        <f t="shared" si="6"/>
        <v>1.2324584994386021</v>
      </c>
      <c r="H59" s="195">
        <v>106368.5</v>
      </c>
      <c r="I59" s="21">
        <f t="shared" si="7"/>
        <v>8.3279891536095219E-2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66663.333333333343</v>
      </c>
      <c r="F60" s="70">
        <v>107056.85714285714</v>
      </c>
      <c r="G60" s="21">
        <f t="shared" si="6"/>
        <v>0.60593315380054702</v>
      </c>
      <c r="H60" s="196">
        <v>102669.71428571429</v>
      </c>
      <c r="I60" s="21">
        <f t="shared" si="7"/>
        <v>4.2730642504118593E-2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487446</v>
      </c>
      <c r="F61" s="73">
        <v>752000</v>
      </c>
      <c r="G61" s="29">
        <f t="shared" si="6"/>
        <v>0.54273499013224025</v>
      </c>
      <c r="H61" s="197">
        <v>683600</v>
      </c>
      <c r="I61" s="29">
        <f t="shared" si="7"/>
        <v>0.10005851375073142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99798.67936507937</v>
      </c>
      <c r="F63" s="54">
        <v>217601.625</v>
      </c>
      <c r="G63" s="21">
        <f t="shared" ref="G63:G68" si="8">(F63-E63)/E63</f>
        <v>1.1804058569149878</v>
      </c>
      <c r="H63" s="190">
        <v>217539.125</v>
      </c>
      <c r="I63" s="21">
        <f t="shared" ref="I63:I74" si="9">(F63-H63)/H63</f>
        <v>2.8730464002739734E-4</v>
      </c>
    </row>
    <row r="64" spans="1:9" ht="16.5">
      <c r="A64" s="37"/>
      <c r="B64" s="34" t="s">
        <v>60</v>
      </c>
      <c r="C64" s="15" t="s">
        <v>129</v>
      </c>
      <c r="D64" s="13" t="s">
        <v>206</v>
      </c>
      <c r="E64" s="136">
        <v>561745.14285714296</v>
      </c>
      <c r="F64" s="46">
        <v>1097356.25</v>
      </c>
      <c r="G64" s="21">
        <f t="shared" si="8"/>
        <v>0.95347705975460118</v>
      </c>
      <c r="H64" s="184">
        <v>1079606.25</v>
      </c>
      <c r="I64" s="21">
        <f t="shared" si="9"/>
        <v>1.6441179365162067E-2</v>
      </c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247836.55</v>
      </c>
      <c r="F65" s="46">
        <v>496942.57142857142</v>
      </c>
      <c r="G65" s="21">
        <f t="shared" si="8"/>
        <v>1.0051222123152193</v>
      </c>
      <c r="H65" s="184">
        <v>496942.57142857142</v>
      </c>
      <c r="I65" s="21">
        <f t="shared" si="9"/>
        <v>0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109674</v>
      </c>
      <c r="F66" s="46">
        <v>264724.5</v>
      </c>
      <c r="G66" s="21">
        <f t="shared" si="8"/>
        <v>1.4137398107117458</v>
      </c>
      <c r="H66" s="184">
        <v>247124.5</v>
      </c>
      <c r="I66" s="21">
        <f t="shared" si="9"/>
        <v>7.1219162810648079E-2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65742.857142857145</v>
      </c>
      <c r="F67" s="46">
        <v>115513.28571428571</v>
      </c>
      <c r="G67" s="21">
        <f t="shared" si="8"/>
        <v>0.75704693611473262</v>
      </c>
      <c r="H67" s="184">
        <v>109374</v>
      </c>
      <c r="I67" s="21">
        <f t="shared" si="9"/>
        <v>5.6131125443759124E-2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50796.436666666668</v>
      </c>
      <c r="F68" s="58">
        <v>118791.6</v>
      </c>
      <c r="G68" s="31">
        <f t="shared" si="8"/>
        <v>1.3385813611204092</v>
      </c>
      <c r="H68" s="193">
        <v>104126.33333333333</v>
      </c>
      <c r="I68" s="31">
        <f t="shared" si="9"/>
        <v>0.14084109367146971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65125.488888888889</v>
      </c>
      <c r="F70" s="43">
        <v>126780.42857142857</v>
      </c>
      <c r="G70" s="21">
        <f>(F70-E70)/E70</f>
        <v>0.94670981722271064</v>
      </c>
      <c r="H70" s="182">
        <v>115064</v>
      </c>
      <c r="I70" s="21">
        <f t="shared" si="9"/>
        <v>0.10182531957370303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52099.17</v>
      </c>
      <c r="F71" s="47">
        <v>84220.5</v>
      </c>
      <c r="G71" s="21">
        <f>(F71-E71)/E71</f>
        <v>0.61654206775271092</v>
      </c>
      <c r="H71" s="185">
        <v>86870.6</v>
      </c>
      <c r="I71" s="21">
        <f t="shared" si="9"/>
        <v>-3.0506293268378549E-2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23717.919999999998</v>
      </c>
      <c r="F72" s="47">
        <v>37366.333333333336</v>
      </c>
      <c r="G72" s="21">
        <f>(F72-E72)/E72</f>
        <v>0.57544731297404406</v>
      </c>
      <c r="H72" s="185">
        <v>40248.285714285717</v>
      </c>
      <c r="I72" s="21">
        <f t="shared" si="9"/>
        <v>-7.1604351087416931E-2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30421</v>
      </c>
      <c r="F73" s="47">
        <v>52557.5</v>
      </c>
      <c r="G73" s="21">
        <f>(F73-E73)/E73</f>
        <v>0.72767167417244671</v>
      </c>
      <c r="H73" s="185">
        <v>52557.5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23237.158333333333</v>
      </c>
      <c r="F74" s="50">
        <v>55994.75</v>
      </c>
      <c r="G74" s="21">
        <f>(F74-E74)/E74</f>
        <v>1.4097072971128499</v>
      </c>
      <c r="H74" s="188">
        <v>53511.142857142855</v>
      </c>
      <c r="I74" s="21">
        <f t="shared" si="9"/>
        <v>4.6412896646359413E-2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23046.6</v>
      </c>
      <c r="F76" s="43">
        <v>35716.6</v>
      </c>
      <c r="G76" s="22">
        <f t="shared" ref="G76:G82" si="10">(F76-E76)/E76</f>
        <v>0.54975571233934728</v>
      </c>
      <c r="H76" s="182">
        <v>32188.6</v>
      </c>
      <c r="I76" s="22">
        <f t="shared" ref="I76:I82" si="11">(F76-H76)/H76</f>
        <v>0.10960402129946628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21466.5</v>
      </c>
      <c r="F77" s="32">
        <v>45622.571428571428</v>
      </c>
      <c r="G77" s="21">
        <f t="shared" si="10"/>
        <v>1.1252915672592843</v>
      </c>
      <c r="H77" s="176">
        <v>45395.125</v>
      </c>
      <c r="I77" s="21">
        <f t="shared" si="11"/>
        <v>5.0103712363701505E-3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11344.566666666668</v>
      </c>
      <c r="F78" s="47">
        <v>21510.5</v>
      </c>
      <c r="G78" s="21">
        <f t="shared" si="10"/>
        <v>0.89610591854544164</v>
      </c>
      <c r="H78" s="185">
        <v>21088</v>
      </c>
      <c r="I78" s="21">
        <f t="shared" si="11"/>
        <v>2.003509104704097E-2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16147.111111111113</v>
      </c>
      <c r="F79" s="47">
        <v>38926.444444444445</v>
      </c>
      <c r="G79" s="21">
        <f t="shared" si="10"/>
        <v>1.4107373868046569</v>
      </c>
      <c r="H79" s="185">
        <v>38252.25</v>
      </c>
      <c r="I79" s="21">
        <f t="shared" si="11"/>
        <v>1.762496178510925E-2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33768.204761904766</v>
      </c>
      <c r="F80" s="61">
        <v>54541.857142857145</v>
      </c>
      <c r="G80" s="21">
        <f t="shared" si="10"/>
        <v>0.61518379574587123</v>
      </c>
      <c r="H80" s="194">
        <v>50451.142857142855</v>
      </c>
      <c r="I80" s="21">
        <f t="shared" si="11"/>
        <v>8.10826882018814E-2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63100</v>
      </c>
      <c r="F81" s="61">
        <v>174999</v>
      </c>
      <c r="G81" s="21">
        <f t="shared" si="10"/>
        <v>1.7733597464342314</v>
      </c>
      <c r="H81" s="194">
        <v>156666</v>
      </c>
      <c r="I81" s="21">
        <f t="shared" si="11"/>
        <v>0.11701964689211443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44554.055555555555</v>
      </c>
      <c r="F82" s="50">
        <v>77996.444444444438</v>
      </c>
      <c r="G82" s="23">
        <f t="shared" si="10"/>
        <v>0.75060257639596339</v>
      </c>
      <c r="H82" s="188">
        <v>74163.666666666672</v>
      </c>
      <c r="I82" s="23">
        <f t="shared" si="11"/>
        <v>5.1679993048407792E-2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A70" zoomScaleNormal="100" workbookViewId="0">
      <selection activeCell="E90" sqref="E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0" t="s">
        <v>201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217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6" customFormat="1" ht="24.75" customHeight="1">
      <c r="A13" s="221" t="s">
        <v>3</v>
      </c>
      <c r="B13" s="227"/>
      <c r="C13" s="229" t="s">
        <v>0</v>
      </c>
      <c r="D13" s="223" t="s">
        <v>23</v>
      </c>
      <c r="E13" s="223" t="s">
        <v>209</v>
      </c>
      <c r="F13" s="240" t="s">
        <v>218</v>
      </c>
      <c r="G13" s="223" t="s">
        <v>197</v>
      </c>
      <c r="H13" s="240" t="s">
        <v>210</v>
      </c>
      <c r="I13" s="223" t="s">
        <v>187</v>
      </c>
    </row>
    <row r="14" spans="1:9" s="126" customFormat="1" ht="33.75" customHeight="1" thickBot="1">
      <c r="A14" s="222"/>
      <c r="B14" s="228"/>
      <c r="C14" s="230"/>
      <c r="D14" s="243"/>
      <c r="E14" s="224"/>
      <c r="F14" s="241"/>
      <c r="G14" s="242"/>
      <c r="H14" s="241"/>
      <c r="I14" s="242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7</v>
      </c>
      <c r="C16" s="163" t="s">
        <v>87</v>
      </c>
      <c r="D16" s="160" t="s">
        <v>161</v>
      </c>
      <c r="E16" s="181">
        <v>4308.4399999999996</v>
      </c>
      <c r="F16" s="181">
        <v>9897.0777777777766</v>
      </c>
      <c r="G16" s="169">
        <f>(F16-E16)/E16</f>
        <v>1.2971371953137976</v>
      </c>
      <c r="H16" s="181">
        <v>10877.666666666668</v>
      </c>
      <c r="I16" s="169">
        <f>(F16-H16)/H16</f>
        <v>-9.014698822255611E-2</v>
      </c>
    </row>
    <row r="17" spans="1:9" ht="16.5">
      <c r="A17" s="130"/>
      <c r="B17" s="177" t="s">
        <v>18</v>
      </c>
      <c r="C17" s="164" t="s">
        <v>98</v>
      </c>
      <c r="D17" s="160" t="s">
        <v>83</v>
      </c>
      <c r="E17" s="184">
        <v>16216.6</v>
      </c>
      <c r="F17" s="184">
        <v>25605.885714285716</v>
      </c>
      <c r="G17" s="169">
        <f>(F17-E17)/E17</f>
        <v>0.57899224956437945</v>
      </c>
      <c r="H17" s="184">
        <v>27725.974999999999</v>
      </c>
      <c r="I17" s="169">
        <f>(F17-H17)/H17</f>
        <v>-7.6465815384825345E-2</v>
      </c>
    </row>
    <row r="18" spans="1:9" ht="16.5">
      <c r="A18" s="130"/>
      <c r="B18" s="177" t="s">
        <v>9</v>
      </c>
      <c r="C18" s="164" t="s">
        <v>88</v>
      </c>
      <c r="D18" s="160" t="s">
        <v>161</v>
      </c>
      <c r="E18" s="184">
        <v>18371.351111111111</v>
      </c>
      <c r="F18" s="184">
        <v>33661.077777777777</v>
      </c>
      <c r="G18" s="169">
        <f>(F18-E18)/E18</f>
        <v>0.83225923745038766</v>
      </c>
      <c r="H18" s="184">
        <v>35722.044444444444</v>
      </c>
      <c r="I18" s="169">
        <f>(F18-H18)/H18</f>
        <v>-5.7694532849930216E-2</v>
      </c>
    </row>
    <row r="19" spans="1:9" ht="16.5">
      <c r="A19" s="130"/>
      <c r="B19" s="177" t="s">
        <v>15</v>
      </c>
      <c r="C19" s="164" t="s">
        <v>95</v>
      </c>
      <c r="D19" s="160" t="s">
        <v>82</v>
      </c>
      <c r="E19" s="184">
        <v>10002.200000000001</v>
      </c>
      <c r="F19" s="184">
        <v>16763.744444444445</v>
      </c>
      <c r="G19" s="169">
        <f>(F19-E19)/E19</f>
        <v>0.67600572318534358</v>
      </c>
      <c r="H19" s="184">
        <v>17597.111111111109</v>
      </c>
      <c r="I19" s="169">
        <f>(F19-H19)/H19</f>
        <v>-4.7358152221955531E-2</v>
      </c>
    </row>
    <row r="20" spans="1:9" ht="16.5">
      <c r="A20" s="130"/>
      <c r="B20" s="177" t="s">
        <v>6</v>
      </c>
      <c r="C20" s="164" t="s">
        <v>86</v>
      </c>
      <c r="D20" s="160" t="s">
        <v>161</v>
      </c>
      <c r="E20" s="184">
        <v>19994.8</v>
      </c>
      <c r="F20" s="184">
        <v>30727.666666666668</v>
      </c>
      <c r="G20" s="169">
        <f>(F20-E20)/E20</f>
        <v>0.53678289688652392</v>
      </c>
      <c r="H20" s="184">
        <v>32166.522222222222</v>
      </c>
      <c r="I20" s="169">
        <f>(F20-H20)/H20</f>
        <v>-4.47314616611404E-2</v>
      </c>
    </row>
    <row r="21" spans="1:9" ht="16.5">
      <c r="A21" s="130"/>
      <c r="B21" s="177" t="s">
        <v>12</v>
      </c>
      <c r="C21" s="164" t="s">
        <v>92</v>
      </c>
      <c r="D21" s="160" t="s">
        <v>81</v>
      </c>
      <c r="E21" s="184">
        <v>5474.4333333333343</v>
      </c>
      <c r="F21" s="184">
        <v>8093.625</v>
      </c>
      <c r="G21" s="169">
        <f>(F21-E21)/E21</f>
        <v>0.4784406909695369</v>
      </c>
      <c r="H21" s="184">
        <v>8390.625</v>
      </c>
      <c r="I21" s="169">
        <f>(F21-H21)/H21</f>
        <v>-3.5396648044692738E-2</v>
      </c>
    </row>
    <row r="22" spans="1:9" ht="16.5">
      <c r="A22" s="130"/>
      <c r="B22" s="177" t="s">
        <v>16</v>
      </c>
      <c r="C22" s="164" t="s">
        <v>96</v>
      </c>
      <c r="D22" s="160" t="s">
        <v>81</v>
      </c>
      <c r="E22" s="184">
        <v>3957.1749999999997</v>
      </c>
      <c r="F22" s="184">
        <v>7303</v>
      </c>
      <c r="G22" s="169">
        <f>(F22-E22)/E22</f>
        <v>0.84550847511166438</v>
      </c>
      <c r="H22" s="184">
        <v>7496.75</v>
      </c>
      <c r="I22" s="169">
        <f>(F22-H22)/H22</f>
        <v>-2.5844532630806685E-2</v>
      </c>
    </row>
    <row r="23" spans="1:9" ht="16.5">
      <c r="A23" s="130"/>
      <c r="B23" s="177" t="s">
        <v>10</v>
      </c>
      <c r="C23" s="164" t="s">
        <v>90</v>
      </c>
      <c r="D23" s="162" t="s">
        <v>161</v>
      </c>
      <c r="E23" s="184">
        <v>11093.24</v>
      </c>
      <c r="F23" s="184">
        <v>21821.522222222222</v>
      </c>
      <c r="G23" s="169">
        <f>(F23-E23)/E23</f>
        <v>0.9671008850635362</v>
      </c>
      <c r="H23" s="184">
        <v>22338.711111111112</v>
      </c>
      <c r="I23" s="169">
        <f>(F23-H23)/H23</f>
        <v>-2.3152136500464604E-2</v>
      </c>
    </row>
    <row r="24" spans="1:9" ht="16.5">
      <c r="A24" s="130"/>
      <c r="B24" s="177" t="s">
        <v>19</v>
      </c>
      <c r="C24" s="164" t="s">
        <v>99</v>
      </c>
      <c r="D24" s="162" t="s">
        <v>161</v>
      </c>
      <c r="E24" s="184">
        <v>15024.18</v>
      </c>
      <c r="F24" s="184">
        <v>19630.411111111112</v>
      </c>
      <c r="G24" s="169">
        <f>(F24-E24)/E24</f>
        <v>0.30658785445269637</v>
      </c>
      <c r="H24" s="184">
        <v>19441.555555555555</v>
      </c>
      <c r="I24" s="169">
        <f>(F24-H24)/H24</f>
        <v>9.7140146536057875E-3</v>
      </c>
    </row>
    <row r="25" spans="1:9" ht="16.5">
      <c r="A25" s="130"/>
      <c r="B25" s="177" t="s">
        <v>17</v>
      </c>
      <c r="C25" s="164" t="s">
        <v>97</v>
      </c>
      <c r="D25" s="162" t="s">
        <v>161</v>
      </c>
      <c r="E25" s="184">
        <v>7639.3</v>
      </c>
      <c r="F25" s="184">
        <v>22749.855555555554</v>
      </c>
      <c r="G25" s="169">
        <f>(F25-E25)/E25</f>
        <v>1.9780026384034604</v>
      </c>
      <c r="H25" s="184">
        <v>22344.266666666666</v>
      </c>
      <c r="I25" s="169">
        <f>(F25-H25)/H25</f>
        <v>1.8151810258062662E-2</v>
      </c>
    </row>
    <row r="26" spans="1:9" ht="16.5">
      <c r="A26" s="130"/>
      <c r="B26" s="177" t="s">
        <v>5</v>
      </c>
      <c r="C26" s="164" t="s">
        <v>85</v>
      </c>
      <c r="D26" s="162" t="s">
        <v>161</v>
      </c>
      <c r="E26" s="184">
        <v>25730.244444444445</v>
      </c>
      <c r="F26" s="184">
        <v>38881.125</v>
      </c>
      <c r="G26" s="169">
        <f>(F26-E26)/E26</f>
        <v>0.51110593154100536</v>
      </c>
      <c r="H26" s="184">
        <v>38105.5</v>
      </c>
      <c r="I26" s="169">
        <f>(F26-H26)/H26</f>
        <v>2.035467320990408E-2</v>
      </c>
    </row>
    <row r="27" spans="1:9" ht="16.5">
      <c r="A27" s="130"/>
      <c r="B27" s="177" t="s">
        <v>13</v>
      </c>
      <c r="C27" s="164" t="s">
        <v>93</v>
      </c>
      <c r="D27" s="162" t="s">
        <v>81</v>
      </c>
      <c r="E27" s="184">
        <v>3971.875</v>
      </c>
      <c r="F27" s="184">
        <v>7840.5</v>
      </c>
      <c r="G27" s="169">
        <f>(F27-E27)/E27</f>
        <v>0.97400472069236821</v>
      </c>
      <c r="H27" s="184">
        <v>7646.75</v>
      </c>
      <c r="I27" s="169">
        <f>(F27-H27)/H27</f>
        <v>2.5337561709222873E-2</v>
      </c>
    </row>
    <row r="28" spans="1:9" ht="16.5">
      <c r="A28" s="130"/>
      <c r="B28" s="177" t="s">
        <v>14</v>
      </c>
      <c r="C28" s="164" t="s">
        <v>94</v>
      </c>
      <c r="D28" s="162" t="s">
        <v>81</v>
      </c>
      <c r="E28" s="184">
        <v>3526.1644444444446</v>
      </c>
      <c r="F28" s="184">
        <v>7380.4444444444443</v>
      </c>
      <c r="G28" s="169">
        <f>(F28-E28)/E28</f>
        <v>1.0930516885202302</v>
      </c>
      <c r="H28" s="184">
        <v>7105.4444444444443</v>
      </c>
      <c r="I28" s="169">
        <f>(F28-H28)/H28</f>
        <v>3.8702716226993387E-2</v>
      </c>
    </row>
    <row r="29" spans="1:9" ht="17.25" thickBot="1">
      <c r="A29" s="131"/>
      <c r="B29" s="177" t="s">
        <v>4</v>
      </c>
      <c r="C29" s="164" t="s">
        <v>84</v>
      </c>
      <c r="D29" s="162" t="s">
        <v>161</v>
      </c>
      <c r="E29" s="184">
        <v>14033.92</v>
      </c>
      <c r="F29" s="184">
        <v>27594.444444444445</v>
      </c>
      <c r="G29" s="169">
        <f>(F29-E29)/E29</f>
        <v>0.96626776014431071</v>
      </c>
      <c r="H29" s="184">
        <v>26454.966666666667</v>
      </c>
      <c r="I29" s="169">
        <f>(F29-H29)/H29</f>
        <v>4.3072357343527608E-2</v>
      </c>
    </row>
    <row r="30" spans="1:9" ht="16.5">
      <c r="A30" s="37"/>
      <c r="B30" s="177" t="s">
        <v>11</v>
      </c>
      <c r="C30" s="164" t="s">
        <v>91</v>
      </c>
      <c r="D30" s="162" t="s">
        <v>81</v>
      </c>
      <c r="E30" s="184">
        <v>2734.2799999999997</v>
      </c>
      <c r="F30" s="184">
        <v>6063.7777777777774</v>
      </c>
      <c r="G30" s="169">
        <f>(F30-E30)/E30</f>
        <v>1.2176872075199972</v>
      </c>
      <c r="H30" s="184">
        <v>5766.4888888888891</v>
      </c>
      <c r="I30" s="169">
        <f>(F30-H30)/H30</f>
        <v>5.1554575863610341E-2</v>
      </c>
    </row>
    <row r="31" spans="1:9" ht="17.25" thickBot="1">
      <c r="A31" s="38"/>
      <c r="B31" s="178" t="s">
        <v>8</v>
      </c>
      <c r="C31" s="165" t="s">
        <v>89</v>
      </c>
      <c r="D31" s="161" t="s">
        <v>161</v>
      </c>
      <c r="E31" s="187">
        <v>42848.019047619047</v>
      </c>
      <c r="F31" s="187">
        <v>66237.885714285716</v>
      </c>
      <c r="G31" s="171">
        <f>(F31-E31)/E31</f>
        <v>0.54587976729268151</v>
      </c>
      <c r="H31" s="187">
        <v>59595.028571428571</v>
      </c>
      <c r="I31" s="171">
        <f>(F31-H31)/H31</f>
        <v>0.1114666324036617</v>
      </c>
    </row>
    <row r="32" spans="1:9" ht="15.75" customHeight="1" thickBot="1">
      <c r="A32" s="233" t="s">
        <v>188</v>
      </c>
      <c r="B32" s="234"/>
      <c r="C32" s="234"/>
      <c r="D32" s="235"/>
      <c r="E32" s="99">
        <f>SUM(E16:E31)</f>
        <v>204926.22238095239</v>
      </c>
      <c r="F32" s="100">
        <f>SUM(F16:F31)</f>
        <v>350252.04365079361</v>
      </c>
      <c r="G32" s="101">
        <f t="shared" ref="G32" si="0">(F32-E32)/E32</f>
        <v>0.70916166599550345</v>
      </c>
      <c r="H32" s="100">
        <f>SUM(H16:H31)</f>
        <v>348775.40634920634</v>
      </c>
      <c r="I32" s="104">
        <f t="shared" ref="I32" si="1">(F32-H32)/H32</f>
        <v>4.2337770229957244E-3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30</v>
      </c>
      <c r="C34" s="166" t="s">
        <v>104</v>
      </c>
      <c r="D34" s="168" t="s">
        <v>161</v>
      </c>
      <c r="E34" s="190">
        <v>7630.88</v>
      </c>
      <c r="F34" s="190">
        <v>17504.822222222225</v>
      </c>
      <c r="G34" s="169">
        <f>(F34-E34)/E34</f>
        <v>1.2939454194302915</v>
      </c>
      <c r="H34" s="190">
        <v>18732.666666666664</v>
      </c>
      <c r="I34" s="169">
        <f>(F34-H34)/H34</f>
        <v>-6.5545630330853741E-2</v>
      </c>
    </row>
    <row r="35" spans="1:9" ht="16.5">
      <c r="A35" s="37"/>
      <c r="B35" s="177" t="s">
        <v>28</v>
      </c>
      <c r="C35" s="164" t="s">
        <v>102</v>
      </c>
      <c r="D35" s="160" t="s">
        <v>161</v>
      </c>
      <c r="E35" s="184">
        <v>9535.2999999999993</v>
      </c>
      <c r="F35" s="184">
        <v>26525.442857142858</v>
      </c>
      <c r="G35" s="169">
        <f>(F35-E35)/E35</f>
        <v>1.7818152399130451</v>
      </c>
      <c r="H35" s="184">
        <v>26437.314285714288</v>
      </c>
      <c r="I35" s="169">
        <f>(F35-H35)/H35</f>
        <v>3.3334918394562819E-3</v>
      </c>
    </row>
    <row r="36" spans="1:9" ht="16.5">
      <c r="A36" s="37"/>
      <c r="B36" s="179" t="s">
        <v>26</v>
      </c>
      <c r="C36" s="164" t="s">
        <v>100</v>
      </c>
      <c r="D36" s="160" t="s">
        <v>161</v>
      </c>
      <c r="E36" s="184">
        <v>16754.222222222223</v>
      </c>
      <c r="F36" s="184">
        <v>30472.111111111109</v>
      </c>
      <c r="G36" s="169">
        <f>(F36-E36)/E36</f>
        <v>0.81877205082632554</v>
      </c>
      <c r="H36" s="184">
        <v>29104.822222222225</v>
      </c>
      <c r="I36" s="169">
        <f>(F36-H36)/H36</f>
        <v>4.6978087632671639E-2</v>
      </c>
    </row>
    <row r="37" spans="1:9" ht="16.5">
      <c r="A37" s="37"/>
      <c r="B37" s="177" t="s">
        <v>27</v>
      </c>
      <c r="C37" s="164" t="s">
        <v>101</v>
      </c>
      <c r="D37" s="160" t="s">
        <v>161</v>
      </c>
      <c r="E37" s="184">
        <v>17409.191111111111</v>
      </c>
      <c r="F37" s="184">
        <v>29583.174999999999</v>
      </c>
      <c r="G37" s="169">
        <f>(F37-E37)/E37</f>
        <v>0.69928486689534108</v>
      </c>
      <c r="H37" s="184">
        <v>27931.125</v>
      </c>
      <c r="I37" s="169">
        <f>(F37-H37)/H37</f>
        <v>5.9147277454810694E-2</v>
      </c>
    </row>
    <row r="38" spans="1:9" ht="17.25" thickBot="1">
      <c r="A38" s="38"/>
      <c r="B38" s="179" t="s">
        <v>29</v>
      </c>
      <c r="C38" s="164" t="s">
        <v>103</v>
      </c>
      <c r="D38" s="172" t="s">
        <v>161</v>
      </c>
      <c r="E38" s="187">
        <v>8249</v>
      </c>
      <c r="F38" s="187">
        <v>21662.466666666667</v>
      </c>
      <c r="G38" s="171">
        <f>(F38-E38)/E38</f>
        <v>1.626071847092577</v>
      </c>
      <c r="H38" s="187">
        <v>19157.142857142855</v>
      </c>
      <c r="I38" s="171">
        <f>(F38-H38)/H38</f>
        <v>0.13077752920705957</v>
      </c>
    </row>
    <row r="39" spans="1:9" ht="15.75" customHeight="1" thickBot="1">
      <c r="A39" s="233" t="s">
        <v>189</v>
      </c>
      <c r="B39" s="234"/>
      <c r="C39" s="234"/>
      <c r="D39" s="235"/>
      <c r="E39" s="83">
        <f>SUM(E34:E38)</f>
        <v>59578.593333333338</v>
      </c>
      <c r="F39" s="102">
        <f>SUM(F34:F38)</f>
        <v>125748.01785714287</v>
      </c>
      <c r="G39" s="103">
        <f t="shared" ref="G39" si="2">(F39-E39)/E39</f>
        <v>1.1106241490731659</v>
      </c>
      <c r="H39" s="102">
        <f>SUM(H34:H38)</f>
        <v>121363.07103174603</v>
      </c>
      <c r="I39" s="104">
        <f t="shared" ref="I39" si="3">(F39-H39)/H39</f>
        <v>3.6130816302842463E-2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35</v>
      </c>
      <c r="C41" s="164" t="s">
        <v>152</v>
      </c>
      <c r="D41" s="168" t="s">
        <v>161</v>
      </c>
      <c r="E41" s="182">
        <v>51183.333333333328</v>
      </c>
      <c r="F41" s="184">
        <v>113999.33333333333</v>
      </c>
      <c r="G41" s="169">
        <f>(F41-E41)/E41</f>
        <v>1.227274503419082</v>
      </c>
      <c r="H41" s="184">
        <v>120666</v>
      </c>
      <c r="I41" s="169">
        <f>(F41-H41)/H41</f>
        <v>-5.5248924027204611E-2</v>
      </c>
    </row>
    <row r="42" spans="1:9" ht="16.5">
      <c r="A42" s="37"/>
      <c r="B42" s="177" t="s">
        <v>31</v>
      </c>
      <c r="C42" s="164" t="s">
        <v>105</v>
      </c>
      <c r="D42" s="160" t="s">
        <v>161</v>
      </c>
      <c r="E42" s="185">
        <v>325343.88</v>
      </c>
      <c r="F42" s="184">
        <v>605389.80000000005</v>
      </c>
      <c r="G42" s="169">
        <f>(F42-E42)/E42</f>
        <v>0.86076898080886</v>
      </c>
      <c r="H42" s="184">
        <v>619087.25</v>
      </c>
      <c r="I42" s="169">
        <f>(F42-H42)/H42</f>
        <v>-2.2125233559566852E-2</v>
      </c>
    </row>
    <row r="43" spans="1:9" ht="16.5">
      <c r="A43" s="37"/>
      <c r="B43" s="179" t="s">
        <v>36</v>
      </c>
      <c r="C43" s="164" t="s">
        <v>153</v>
      </c>
      <c r="D43" s="160" t="s">
        <v>161</v>
      </c>
      <c r="E43" s="185">
        <v>130392.57142857143</v>
      </c>
      <c r="F43" s="192">
        <v>294874.66666666669</v>
      </c>
      <c r="G43" s="169">
        <f>(F43-E43)/E43</f>
        <v>1.2614376220672812</v>
      </c>
      <c r="H43" s="192">
        <v>292034.59999999998</v>
      </c>
      <c r="I43" s="169">
        <f>(F43-H43)/H43</f>
        <v>9.72510334962607E-3</v>
      </c>
    </row>
    <row r="44" spans="1:9" ht="16.5">
      <c r="A44" s="37"/>
      <c r="B44" s="177" t="s">
        <v>33</v>
      </c>
      <c r="C44" s="164" t="s">
        <v>107</v>
      </c>
      <c r="D44" s="160" t="s">
        <v>161</v>
      </c>
      <c r="E44" s="185">
        <v>162457</v>
      </c>
      <c r="F44" s="185">
        <v>287106.33333333331</v>
      </c>
      <c r="G44" s="169">
        <f>(F44-E44)/E44</f>
        <v>0.76727585350790251</v>
      </c>
      <c r="H44" s="185">
        <v>279329.59999999998</v>
      </c>
      <c r="I44" s="169">
        <f>(F44-H44)/H44</f>
        <v>2.7840706224235949E-2</v>
      </c>
    </row>
    <row r="45" spans="1:9" ht="16.5">
      <c r="A45" s="37"/>
      <c r="B45" s="177" t="s">
        <v>34</v>
      </c>
      <c r="C45" s="164" t="s">
        <v>154</v>
      </c>
      <c r="D45" s="160" t="s">
        <v>161</v>
      </c>
      <c r="E45" s="185">
        <v>67006.366666666669</v>
      </c>
      <c r="F45" s="185">
        <v>134092.25</v>
      </c>
      <c r="G45" s="169">
        <f>(F45-E45)/E45</f>
        <v>1.0011867031540784</v>
      </c>
      <c r="H45" s="185">
        <v>130411</v>
      </c>
      <c r="I45" s="169">
        <f>(F45-H45)/H45</f>
        <v>2.8228063583593407E-2</v>
      </c>
    </row>
    <row r="46" spans="1:9" ht="16.5" customHeight="1" thickBot="1">
      <c r="A46" s="38"/>
      <c r="B46" s="177" t="s">
        <v>32</v>
      </c>
      <c r="C46" s="164" t="s">
        <v>106</v>
      </c>
      <c r="D46" s="160" t="s">
        <v>161</v>
      </c>
      <c r="E46" s="188">
        <v>208191.43333333335</v>
      </c>
      <c r="F46" s="188">
        <v>431241.46666666667</v>
      </c>
      <c r="G46" s="175">
        <f>(F46-E46)/E46</f>
        <v>1.0713698914604715</v>
      </c>
      <c r="H46" s="188">
        <v>410358.6</v>
      </c>
      <c r="I46" s="175">
        <f>(F46-H46)/H46</f>
        <v>5.0889311608594771E-2</v>
      </c>
    </row>
    <row r="47" spans="1:9" ht="15.75" customHeight="1" thickBot="1">
      <c r="A47" s="233" t="s">
        <v>190</v>
      </c>
      <c r="B47" s="234"/>
      <c r="C47" s="234"/>
      <c r="D47" s="235"/>
      <c r="E47" s="83">
        <f>SUM(E41:E46)</f>
        <v>944574.58476190479</v>
      </c>
      <c r="F47" s="83">
        <f>SUM(F41:F46)</f>
        <v>1866703.85</v>
      </c>
      <c r="G47" s="103">
        <f t="shared" ref="G47" si="4">(F47-E47)/E47</f>
        <v>0.97623764191213425</v>
      </c>
      <c r="H47" s="102">
        <f>SUM(H41:H46)</f>
        <v>1851887.0499999998</v>
      </c>
      <c r="I47" s="104">
        <f t="shared" ref="I47" si="5">(F47-H47)/H47</f>
        <v>8.0009199265151081E-3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49</v>
      </c>
      <c r="C49" s="164" t="s">
        <v>158</v>
      </c>
      <c r="D49" s="168" t="s">
        <v>199</v>
      </c>
      <c r="E49" s="182">
        <v>22174.333333333336</v>
      </c>
      <c r="F49" s="182">
        <v>57999</v>
      </c>
      <c r="G49" s="169">
        <f>(F49-E49)/E49</f>
        <v>1.6155915998977795</v>
      </c>
      <c r="H49" s="182">
        <v>57999</v>
      </c>
      <c r="I49" s="169">
        <f>(F49-H49)/H49</f>
        <v>0</v>
      </c>
    </row>
    <row r="50" spans="1:9" ht="16.5">
      <c r="A50" s="37"/>
      <c r="B50" s="177" t="s">
        <v>45</v>
      </c>
      <c r="C50" s="164" t="s">
        <v>109</v>
      </c>
      <c r="D50" s="162" t="s">
        <v>108</v>
      </c>
      <c r="E50" s="185">
        <v>105069.18611111111</v>
      </c>
      <c r="F50" s="185">
        <v>188242</v>
      </c>
      <c r="G50" s="169">
        <f>(F50-E50)/E50</f>
        <v>0.79160043936129187</v>
      </c>
      <c r="H50" s="185">
        <v>181189.77777777778</v>
      </c>
      <c r="I50" s="169">
        <f>(F50-H50)/H50</f>
        <v>3.8921744420215003E-2</v>
      </c>
    </row>
    <row r="51" spans="1:9" ht="16.5">
      <c r="A51" s="37"/>
      <c r="B51" s="177" t="s">
        <v>47</v>
      </c>
      <c r="C51" s="164" t="s">
        <v>113</v>
      </c>
      <c r="D51" s="160" t="s">
        <v>114</v>
      </c>
      <c r="E51" s="185">
        <v>196798.48888888888</v>
      </c>
      <c r="F51" s="185">
        <v>482890.42857142858</v>
      </c>
      <c r="G51" s="169">
        <f>(F51-E51)/E51</f>
        <v>1.4537303680419278</v>
      </c>
      <c r="H51" s="185">
        <v>452781.85714285716</v>
      </c>
      <c r="I51" s="169">
        <f>(F51-H51)/H51</f>
        <v>6.6496859257043656E-2</v>
      </c>
    </row>
    <row r="52" spans="1:9" ht="16.5">
      <c r="A52" s="37"/>
      <c r="B52" s="177" t="s">
        <v>46</v>
      </c>
      <c r="C52" s="164" t="s">
        <v>111</v>
      </c>
      <c r="D52" s="160" t="s">
        <v>110</v>
      </c>
      <c r="E52" s="185">
        <v>64538.606666666667</v>
      </c>
      <c r="F52" s="185">
        <v>161917</v>
      </c>
      <c r="G52" s="169">
        <f>(F52-E52)/E52</f>
        <v>1.5088394119860662</v>
      </c>
      <c r="H52" s="185">
        <v>148500.29999999999</v>
      </c>
      <c r="I52" s="169">
        <f>(F52-H52)/H52</f>
        <v>9.0347965627005547E-2</v>
      </c>
    </row>
    <row r="53" spans="1:9" ht="16.5">
      <c r="A53" s="37"/>
      <c r="B53" s="177" t="s">
        <v>50</v>
      </c>
      <c r="C53" s="164" t="s">
        <v>159</v>
      </c>
      <c r="D53" s="162" t="s">
        <v>112</v>
      </c>
      <c r="E53" s="185">
        <v>266299.86666666664</v>
      </c>
      <c r="F53" s="185">
        <v>865750</v>
      </c>
      <c r="G53" s="169">
        <f>(F53-E53)/E53</f>
        <v>2.2510342976764539</v>
      </c>
      <c r="H53" s="185">
        <v>786250</v>
      </c>
      <c r="I53" s="169">
        <f>(F53-H53)/H53</f>
        <v>0.10111287758346582</v>
      </c>
    </row>
    <row r="54" spans="1:9" ht="16.5" customHeight="1" thickBot="1">
      <c r="A54" s="38"/>
      <c r="B54" s="177" t="s">
        <v>48</v>
      </c>
      <c r="C54" s="164" t="s">
        <v>157</v>
      </c>
      <c r="D54" s="161" t="s">
        <v>114</v>
      </c>
      <c r="E54" s="188">
        <v>272556</v>
      </c>
      <c r="F54" s="188">
        <v>629979.0471428571</v>
      </c>
      <c r="G54" s="175">
        <f>(F54-E54)/E54</f>
        <v>1.3113747161789031</v>
      </c>
      <c r="H54" s="188">
        <v>549824.28571428568</v>
      </c>
      <c r="I54" s="175">
        <f>(F54-H54)/H54</f>
        <v>0.14578250454041161</v>
      </c>
    </row>
    <row r="55" spans="1:9" ht="15.75" customHeight="1" thickBot="1">
      <c r="A55" s="233" t="s">
        <v>191</v>
      </c>
      <c r="B55" s="234"/>
      <c r="C55" s="234"/>
      <c r="D55" s="235"/>
      <c r="E55" s="83">
        <f>SUM(E49:E54)</f>
        <v>927436.48166666669</v>
      </c>
      <c r="F55" s="83">
        <f>SUM(F49:F54)</f>
        <v>2386777.4757142859</v>
      </c>
      <c r="G55" s="103">
        <f t="shared" ref="G55" si="6">(F55-E55)/E55</f>
        <v>1.5735212307209263</v>
      </c>
      <c r="H55" s="83">
        <f>SUM(H49:H54)</f>
        <v>2176545.2206349205</v>
      </c>
      <c r="I55" s="104">
        <f t="shared" ref="I55" si="7">(F55-H55)/H55</f>
        <v>9.6589886158229429E-2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40</v>
      </c>
      <c r="C57" s="167" t="s">
        <v>117</v>
      </c>
      <c r="D57" s="168" t="s">
        <v>114</v>
      </c>
      <c r="E57" s="182">
        <v>40802.400000000001</v>
      </c>
      <c r="F57" s="143">
        <v>74153.25</v>
      </c>
      <c r="G57" s="170">
        <f>(F57-E57)/E57</f>
        <v>0.8173747132521616</v>
      </c>
      <c r="H57" s="143">
        <v>73588.25</v>
      </c>
      <c r="I57" s="170">
        <f>(F57-H57)/H57</f>
        <v>7.6778561794851761E-3</v>
      </c>
    </row>
    <row r="58" spans="1:9" ht="16.5">
      <c r="A58" s="109"/>
      <c r="B58" s="199" t="s">
        <v>42</v>
      </c>
      <c r="C58" s="164" t="s">
        <v>198</v>
      </c>
      <c r="D58" s="160" t="s">
        <v>114</v>
      </c>
      <c r="E58" s="185">
        <v>24795.05</v>
      </c>
      <c r="F58" s="196">
        <v>54148.333333333336</v>
      </c>
      <c r="G58" s="169">
        <f>(F58-E58)/E58</f>
        <v>1.1838364243400734</v>
      </c>
      <c r="H58" s="196">
        <v>52801.666666666664</v>
      </c>
      <c r="I58" s="169">
        <f>(F58-H58)/H58</f>
        <v>2.5504245446797857E-2</v>
      </c>
    </row>
    <row r="59" spans="1:9" ht="16.5">
      <c r="A59" s="109"/>
      <c r="B59" s="199" t="s">
        <v>43</v>
      </c>
      <c r="C59" s="164" t="s">
        <v>119</v>
      </c>
      <c r="D59" s="160" t="s">
        <v>114</v>
      </c>
      <c r="E59" s="185">
        <v>7151.75</v>
      </c>
      <c r="F59" s="185">
        <v>34995</v>
      </c>
      <c r="G59" s="169">
        <f>(F59-E59)/E59</f>
        <v>3.893207956094662</v>
      </c>
      <c r="H59" s="185">
        <v>33745</v>
      </c>
      <c r="I59" s="169">
        <f>(F59-H59)/H59</f>
        <v>3.7042524818491629E-2</v>
      </c>
    </row>
    <row r="60" spans="1:9" ht="16.5">
      <c r="A60" s="109"/>
      <c r="B60" s="199" t="s">
        <v>55</v>
      </c>
      <c r="C60" s="164" t="s">
        <v>122</v>
      </c>
      <c r="D60" s="160" t="s">
        <v>120</v>
      </c>
      <c r="E60" s="185">
        <v>66663.333333333343</v>
      </c>
      <c r="F60" s="196">
        <v>107056.85714285714</v>
      </c>
      <c r="G60" s="169">
        <f>(F60-E60)/E60</f>
        <v>0.60593315380054702</v>
      </c>
      <c r="H60" s="196">
        <v>102669.71428571429</v>
      </c>
      <c r="I60" s="169">
        <f>(F60-H60)/H60</f>
        <v>4.2730642504118593E-2</v>
      </c>
    </row>
    <row r="61" spans="1:9" s="126" customFormat="1" ht="16.5">
      <c r="A61" s="148"/>
      <c r="B61" s="199" t="s">
        <v>38</v>
      </c>
      <c r="C61" s="164" t="s">
        <v>115</v>
      </c>
      <c r="D61" s="160" t="s">
        <v>114</v>
      </c>
      <c r="E61" s="185">
        <v>48790.5</v>
      </c>
      <c r="F61" s="201">
        <v>83326.666666666672</v>
      </c>
      <c r="G61" s="169">
        <f>(F61-E61)/E61</f>
        <v>0.70784613124822804</v>
      </c>
      <c r="H61" s="201">
        <v>79296.666666666672</v>
      </c>
      <c r="I61" s="169">
        <f>(F61-H61)/H61</f>
        <v>5.0821808398839798E-2</v>
      </c>
    </row>
    <row r="62" spans="1:9" s="126" customFormat="1" ht="17.25" thickBot="1">
      <c r="A62" s="148"/>
      <c r="B62" s="200" t="s">
        <v>41</v>
      </c>
      <c r="C62" s="165" t="s">
        <v>118</v>
      </c>
      <c r="D62" s="161" t="s">
        <v>114</v>
      </c>
      <c r="E62" s="188">
        <v>50794</v>
      </c>
      <c r="F62" s="197">
        <v>108587.5</v>
      </c>
      <c r="G62" s="174">
        <f>(F62-E62)/E62</f>
        <v>1.1378017088632515</v>
      </c>
      <c r="H62" s="197">
        <v>102737.5</v>
      </c>
      <c r="I62" s="174">
        <f>(F62-H62)/H62</f>
        <v>5.6941233726730746E-2</v>
      </c>
    </row>
    <row r="63" spans="1:9" s="126" customFormat="1" ht="16.5">
      <c r="A63" s="148"/>
      <c r="B63" s="94" t="s">
        <v>54</v>
      </c>
      <c r="C63" s="163" t="s">
        <v>121</v>
      </c>
      <c r="D63" s="160" t="s">
        <v>120</v>
      </c>
      <c r="E63" s="185">
        <v>51614.333333333328</v>
      </c>
      <c r="F63" s="195">
        <v>115226.85714285714</v>
      </c>
      <c r="G63" s="169">
        <f>(F63-E63)/E63</f>
        <v>1.2324584994386021</v>
      </c>
      <c r="H63" s="195">
        <v>106368.5</v>
      </c>
      <c r="I63" s="169">
        <f>(F63-H63)/H63</f>
        <v>8.3279891536095219E-2</v>
      </c>
    </row>
    <row r="64" spans="1:9" s="126" customFormat="1" ht="16.5">
      <c r="A64" s="148"/>
      <c r="B64" s="199" t="s">
        <v>39</v>
      </c>
      <c r="C64" s="164" t="s">
        <v>116</v>
      </c>
      <c r="D64" s="162" t="s">
        <v>114</v>
      </c>
      <c r="E64" s="192">
        <v>58108.25</v>
      </c>
      <c r="F64" s="196">
        <v>88595</v>
      </c>
      <c r="G64" s="169">
        <f>(F64-E64)/E64</f>
        <v>0.52465441654154099</v>
      </c>
      <c r="H64" s="196">
        <v>81113.333333333328</v>
      </c>
      <c r="I64" s="169">
        <f>(F64-H64)/H64</f>
        <v>9.2237198980849908E-2</v>
      </c>
    </row>
    <row r="65" spans="1:9" ht="16.5" customHeight="1" thickBot="1">
      <c r="A65" s="110"/>
      <c r="B65" s="200" t="s">
        <v>56</v>
      </c>
      <c r="C65" s="165" t="s">
        <v>123</v>
      </c>
      <c r="D65" s="161" t="s">
        <v>120</v>
      </c>
      <c r="E65" s="188">
        <v>487446</v>
      </c>
      <c r="F65" s="197">
        <v>752000</v>
      </c>
      <c r="G65" s="174">
        <f>(F65-E65)/E65</f>
        <v>0.54273499013224025</v>
      </c>
      <c r="H65" s="197">
        <v>683600</v>
      </c>
      <c r="I65" s="174">
        <f>(F65-H65)/H65</f>
        <v>0.10005851375073142</v>
      </c>
    </row>
    <row r="66" spans="1:9" ht="15.75" customHeight="1" thickBot="1">
      <c r="A66" s="233" t="s">
        <v>192</v>
      </c>
      <c r="B66" s="244"/>
      <c r="C66" s="244"/>
      <c r="D66" s="245"/>
      <c r="E66" s="99">
        <f>SUM(E57:E65)</f>
        <v>836165.6166666667</v>
      </c>
      <c r="F66" s="99">
        <f>SUM(F57:F65)</f>
        <v>1418089.4642857143</v>
      </c>
      <c r="G66" s="101">
        <f t="shared" ref="G66" si="8">(F66-E66)/E66</f>
        <v>0.69594328685608786</v>
      </c>
      <c r="H66" s="99">
        <f>SUM(H57:H65)</f>
        <v>1315920.6309523811</v>
      </c>
      <c r="I66" s="152">
        <f t="shared" ref="I66" si="9">(F66-H66)/H66</f>
        <v>7.7640574157872913E-2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61</v>
      </c>
      <c r="C68" s="164" t="s">
        <v>130</v>
      </c>
      <c r="D68" s="168" t="s">
        <v>207</v>
      </c>
      <c r="E68" s="182">
        <v>247836.55</v>
      </c>
      <c r="F68" s="190">
        <v>496942.57142857142</v>
      </c>
      <c r="G68" s="169">
        <f>(F68-E68)/E68</f>
        <v>1.0051222123152193</v>
      </c>
      <c r="H68" s="190">
        <v>496942.57142857142</v>
      </c>
      <c r="I68" s="169">
        <f>(F68-H68)/H68</f>
        <v>0</v>
      </c>
    </row>
    <row r="69" spans="1:9" ht="16.5">
      <c r="A69" s="37"/>
      <c r="B69" s="177" t="s">
        <v>59</v>
      </c>
      <c r="C69" s="164" t="s">
        <v>128</v>
      </c>
      <c r="D69" s="162" t="s">
        <v>124</v>
      </c>
      <c r="E69" s="185">
        <v>99798.67936507937</v>
      </c>
      <c r="F69" s="184">
        <v>217601.625</v>
      </c>
      <c r="G69" s="169">
        <f>(F69-E69)/E69</f>
        <v>1.1804058569149878</v>
      </c>
      <c r="H69" s="184">
        <v>217539.125</v>
      </c>
      <c r="I69" s="169">
        <f>(F69-H69)/H69</f>
        <v>2.8730464002739734E-4</v>
      </c>
    </row>
    <row r="70" spans="1:9" ht="16.5">
      <c r="A70" s="37"/>
      <c r="B70" s="177" t="s">
        <v>60</v>
      </c>
      <c r="C70" s="164" t="s">
        <v>129</v>
      </c>
      <c r="D70" s="162" t="s">
        <v>206</v>
      </c>
      <c r="E70" s="185">
        <v>561745.14285714296</v>
      </c>
      <c r="F70" s="184">
        <v>1097356.25</v>
      </c>
      <c r="G70" s="169">
        <f>(F70-E70)/E70</f>
        <v>0.95347705975460118</v>
      </c>
      <c r="H70" s="184">
        <v>1079606.25</v>
      </c>
      <c r="I70" s="169">
        <f>(F70-H70)/H70</f>
        <v>1.6441179365162067E-2</v>
      </c>
    </row>
    <row r="71" spans="1:9" ht="16.5">
      <c r="A71" s="37"/>
      <c r="B71" s="177" t="s">
        <v>63</v>
      </c>
      <c r="C71" s="164" t="s">
        <v>132</v>
      </c>
      <c r="D71" s="162" t="s">
        <v>126</v>
      </c>
      <c r="E71" s="185">
        <v>65742.857142857145</v>
      </c>
      <c r="F71" s="184">
        <v>115513.28571428571</v>
      </c>
      <c r="G71" s="169">
        <f>(F71-E71)/E71</f>
        <v>0.75704693611473262</v>
      </c>
      <c r="H71" s="184">
        <v>109374</v>
      </c>
      <c r="I71" s="169">
        <f>(F71-H71)/H71</f>
        <v>5.6131125443759124E-2</v>
      </c>
    </row>
    <row r="72" spans="1:9" ht="16.5">
      <c r="A72" s="37"/>
      <c r="B72" s="177" t="s">
        <v>62</v>
      </c>
      <c r="C72" s="164" t="s">
        <v>131</v>
      </c>
      <c r="D72" s="162" t="s">
        <v>125</v>
      </c>
      <c r="E72" s="185">
        <v>109674</v>
      </c>
      <c r="F72" s="184">
        <v>264724.5</v>
      </c>
      <c r="G72" s="169">
        <f>(F72-E72)/E72</f>
        <v>1.4137398107117458</v>
      </c>
      <c r="H72" s="184">
        <v>247124.5</v>
      </c>
      <c r="I72" s="169">
        <f>(F72-H72)/H72</f>
        <v>7.1219162810648079E-2</v>
      </c>
    </row>
    <row r="73" spans="1:9" ht="16.5" customHeight="1" thickBot="1">
      <c r="A73" s="37"/>
      <c r="B73" s="177" t="s">
        <v>64</v>
      </c>
      <c r="C73" s="164" t="s">
        <v>133</v>
      </c>
      <c r="D73" s="161" t="s">
        <v>127</v>
      </c>
      <c r="E73" s="188">
        <v>50796.436666666668</v>
      </c>
      <c r="F73" s="193">
        <v>118791.6</v>
      </c>
      <c r="G73" s="175">
        <f>(F73-E73)/E73</f>
        <v>1.3385813611204092</v>
      </c>
      <c r="H73" s="193">
        <v>104126.33333333333</v>
      </c>
      <c r="I73" s="175">
        <f>(F73-H73)/H73</f>
        <v>0.14084109367146971</v>
      </c>
    </row>
    <row r="74" spans="1:9" ht="15.75" customHeight="1" thickBot="1">
      <c r="A74" s="233" t="s">
        <v>205</v>
      </c>
      <c r="B74" s="234"/>
      <c r="C74" s="234"/>
      <c r="D74" s="235"/>
      <c r="E74" s="83">
        <f>SUM(E68:E73)</f>
        <v>1135593.6660317464</v>
      </c>
      <c r="F74" s="83">
        <f>SUM(F68:F73)</f>
        <v>2310929.8321428574</v>
      </c>
      <c r="G74" s="103">
        <f t="shared" ref="G74" si="10">(F74-E74)/E74</f>
        <v>1.0349971132000426</v>
      </c>
      <c r="H74" s="83">
        <f>SUM(H68:H73)</f>
        <v>2254712.7797619049</v>
      </c>
      <c r="I74" s="104">
        <f t="shared" ref="I74" si="11">(F74-H74)/H74</f>
        <v>2.4933132452856801E-2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69</v>
      </c>
      <c r="C76" s="166" t="s">
        <v>140</v>
      </c>
      <c r="D76" s="168" t="s">
        <v>136</v>
      </c>
      <c r="E76" s="182">
        <v>23717.919999999998</v>
      </c>
      <c r="F76" s="182">
        <v>37366.333333333336</v>
      </c>
      <c r="G76" s="169">
        <f>(F76-E76)/E76</f>
        <v>0.57544731297404406</v>
      </c>
      <c r="H76" s="182">
        <v>40248.285714285717</v>
      </c>
      <c r="I76" s="169">
        <f>(F76-H76)/H76</f>
        <v>-7.1604351087416931E-2</v>
      </c>
    </row>
    <row r="77" spans="1:9" ht="16.5">
      <c r="A77" s="37"/>
      <c r="B77" s="177" t="s">
        <v>67</v>
      </c>
      <c r="C77" s="164" t="s">
        <v>139</v>
      </c>
      <c r="D77" s="162" t="s">
        <v>135</v>
      </c>
      <c r="E77" s="185">
        <v>52099.17</v>
      </c>
      <c r="F77" s="185">
        <v>84220.5</v>
      </c>
      <c r="G77" s="169">
        <f>(F77-E77)/E77</f>
        <v>0.61654206775271092</v>
      </c>
      <c r="H77" s="185">
        <v>86870.6</v>
      </c>
      <c r="I77" s="169">
        <f>(F77-H77)/H77</f>
        <v>-3.0506293268378549E-2</v>
      </c>
    </row>
    <row r="78" spans="1:9" ht="16.5">
      <c r="A78" s="37"/>
      <c r="B78" s="177" t="s">
        <v>70</v>
      </c>
      <c r="C78" s="164" t="s">
        <v>141</v>
      </c>
      <c r="D78" s="162" t="s">
        <v>137</v>
      </c>
      <c r="E78" s="185">
        <v>30421</v>
      </c>
      <c r="F78" s="185">
        <v>52557.5</v>
      </c>
      <c r="G78" s="169">
        <f>(F78-E78)/E78</f>
        <v>0.72767167417244671</v>
      </c>
      <c r="H78" s="185">
        <v>52557.5</v>
      </c>
      <c r="I78" s="169">
        <f>(F78-H78)/H78</f>
        <v>0</v>
      </c>
    </row>
    <row r="79" spans="1:9" ht="16.5">
      <c r="A79" s="37"/>
      <c r="B79" s="177" t="s">
        <v>71</v>
      </c>
      <c r="C79" s="164" t="s">
        <v>200</v>
      </c>
      <c r="D79" s="162" t="s">
        <v>134</v>
      </c>
      <c r="E79" s="185">
        <v>23237.158333333333</v>
      </c>
      <c r="F79" s="185">
        <v>55994.75</v>
      </c>
      <c r="G79" s="169">
        <f>(F79-E79)/E79</f>
        <v>1.4097072971128499</v>
      </c>
      <c r="H79" s="185">
        <v>53511.142857142855</v>
      </c>
      <c r="I79" s="169">
        <f>(F79-H79)/H79</f>
        <v>4.6412896646359413E-2</v>
      </c>
    </row>
    <row r="80" spans="1:9" ht="16.5" customHeight="1" thickBot="1">
      <c r="A80" s="38"/>
      <c r="B80" s="177" t="s">
        <v>68</v>
      </c>
      <c r="C80" s="164" t="s">
        <v>138</v>
      </c>
      <c r="D80" s="161" t="s">
        <v>134</v>
      </c>
      <c r="E80" s="188">
        <v>65125.488888888889</v>
      </c>
      <c r="F80" s="188">
        <v>126780.42857142857</v>
      </c>
      <c r="G80" s="169">
        <f>(F80-E80)/E80</f>
        <v>0.94670981722271064</v>
      </c>
      <c r="H80" s="188">
        <v>115064</v>
      </c>
      <c r="I80" s="169">
        <f>(F80-H80)/H80</f>
        <v>0.10182531957370303</v>
      </c>
    </row>
    <row r="81" spans="1:11" ht="15.75" customHeight="1" thickBot="1">
      <c r="A81" s="233" t="s">
        <v>193</v>
      </c>
      <c r="B81" s="234"/>
      <c r="C81" s="234"/>
      <c r="D81" s="235"/>
      <c r="E81" s="83">
        <f>SUM(E76:E80)</f>
        <v>194600.7372222222</v>
      </c>
      <c r="F81" s="83">
        <f>SUM(F76:F80)</f>
        <v>356919.51190476189</v>
      </c>
      <c r="G81" s="103">
        <f t="shared" ref="G81" si="12">(F81-E81)/E81</f>
        <v>0.83411181786624744</v>
      </c>
      <c r="H81" s="83">
        <f>SUM(H76:H80)</f>
        <v>348251.52857142856</v>
      </c>
      <c r="I81" s="104">
        <f t="shared" ref="I81" si="13">(F81-H81)/H81</f>
        <v>2.4890008003383337E-2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76</v>
      </c>
      <c r="C83" s="164" t="s">
        <v>143</v>
      </c>
      <c r="D83" s="168" t="s">
        <v>161</v>
      </c>
      <c r="E83" s="185">
        <v>21466.5</v>
      </c>
      <c r="F83" s="246">
        <v>45622.571428571428</v>
      </c>
      <c r="G83" s="170">
        <f>(F83-E83)/E83</f>
        <v>1.1252915672592843</v>
      </c>
      <c r="H83" s="246">
        <v>45395.125</v>
      </c>
      <c r="I83" s="170">
        <f>(F83-H83)/H83</f>
        <v>5.0103712363701505E-3</v>
      </c>
    </row>
    <row r="84" spans="1:11" ht="16.5">
      <c r="A84" s="37"/>
      <c r="B84" s="177" t="s">
        <v>77</v>
      </c>
      <c r="C84" s="164" t="s">
        <v>146</v>
      </c>
      <c r="D84" s="160" t="s">
        <v>162</v>
      </c>
      <c r="E84" s="185">
        <v>16147.111111111113</v>
      </c>
      <c r="F84" s="185">
        <v>38926.444444444445</v>
      </c>
      <c r="G84" s="169">
        <f>(F84-E84)/E84</f>
        <v>1.4107373868046569</v>
      </c>
      <c r="H84" s="185">
        <v>38252.25</v>
      </c>
      <c r="I84" s="169">
        <f>(F84-H84)/H84</f>
        <v>1.762496178510925E-2</v>
      </c>
    </row>
    <row r="85" spans="1:11" ht="16.5">
      <c r="A85" s="37"/>
      <c r="B85" s="177" t="s">
        <v>75</v>
      </c>
      <c r="C85" s="164" t="s">
        <v>148</v>
      </c>
      <c r="D85" s="162" t="s">
        <v>145</v>
      </c>
      <c r="E85" s="185">
        <v>11344.566666666668</v>
      </c>
      <c r="F85" s="185">
        <v>21510.5</v>
      </c>
      <c r="G85" s="169">
        <f>(F85-E85)/E85</f>
        <v>0.89610591854544164</v>
      </c>
      <c r="H85" s="185">
        <v>21088</v>
      </c>
      <c r="I85" s="169">
        <f>(F85-H85)/H85</f>
        <v>2.003509104704097E-2</v>
      </c>
    </row>
    <row r="86" spans="1:11" ht="16.5">
      <c r="A86" s="37"/>
      <c r="B86" s="177" t="s">
        <v>80</v>
      </c>
      <c r="C86" s="164" t="s">
        <v>151</v>
      </c>
      <c r="D86" s="162" t="s">
        <v>150</v>
      </c>
      <c r="E86" s="185">
        <v>44554.055555555555</v>
      </c>
      <c r="F86" s="185">
        <v>77996.444444444438</v>
      </c>
      <c r="G86" s="169">
        <f>(F86-E86)/E86</f>
        <v>0.75060257639596339</v>
      </c>
      <c r="H86" s="185">
        <v>74163.666666666672</v>
      </c>
      <c r="I86" s="169">
        <f>(F86-H86)/H86</f>
        <v>5.1679993048407792E-2</v>
      </c>
    </row>
    <row r="87" spans="1:11" ht="16.5">
      <c r="A87" s="37"/>
      <c r="B87" s="177" t="s">
        <v>78</v>
      </c>
      <c r="C87" s="164" t="s">
        <v>149</v>
      </c>
      <c r="D87" s="173" t="s">
        <v>147</v>
      </c>
      <c r="E87" s="194">
        <v>33768.204761904766</v>
      </c>
      <c r="F87" s="194">
        <v>54541.857142857145</v>
      </c>
      <c r="G87" s="169">
        <f>(F87-E87)/E87</f>
        <v>0.61518379574587123</v>
      </c>
      <c r="H87" s="194">
        <v>50451.142857142855</v>
      </c>
      <c r="I87" s="169">
        <f>(F87-H87)/H87</f>
        <v>8.10826882018814E-2</v>
      </c>
    </row>
    <row r="88" spans="1:11" ht="16.5">
      <c r="A88" s="37"/>
      <c r="B88" s="177" t="s">
        <v>74</v>
      </c>
      <c r="C88" s="164" t="s">
        <v>144</v>
      </c>
      <c r="D88" s="173" t="s">
        <v>142</v>
      </c>
      <c r="E88" s="194">
        <v>23046.6</v>
      </c>
      <c r="F88" s="194">
        <v>35716.6</v>
      </c>
      <c r="G88" s="169">
        <f>(F88-E88)/E88</f>
        <v>0.54975571233934728</v>
      </c>
      <c r="H88" s="194">
        <v>32188.6</v>
      </c>
      <c r="I88" s="169">
        <f>(F88-H88)/H88</f>
        <v>0.10960402129946628</v>
      </c>
    </row>
    <row r="89" spans="1:11" ht="16.5" customHeight="1" thickBot="1">
      <c r="A89" s="35"/>
      <c r="B89" s="178" t="s">
        <v>79</v>
      </c>
      <c r="C89" s="165" t="s">
        <v>155</v>
      </c>
      <c r="D89" s="161" t="s">
        <v>156</v>
      </c>
      <c r="E89" s="188">
        <v>63100</v>
      </c>
      <c r="F89" s="188">
        <v>174999</v>
      </c>
      <c r="G89" s="171">
        <f>(F89-E89)/E89</f>
        <v>1.7733597464342314</v>
      </c>
      <c r="H89" s="188">
        <v>156666</v>
      </c>
      <c r="I89" s="171">
        <f>(F89-H89)/H89</f>
        <v>0.11701964689211443</v>
      </c>
    </row>
    <row r="90" spans="1:11" ht="15.75" customHeight="1" thickBot="1">
      <c r="A90" s="233" t="s">
        <v>194</v>
      </c>
      <c r="B90" s="234"/>
      <c r="C90" s="234"/>
      <c r="D90" s="235"/>
      <c r="E90" s="83">
        <f>SUM(E83:E89)</f>
        <v>213427.03809523809</v>
      </c>
      <c r="F90" s="83">
        <f>SUM(F83:F89)</f>
        <v>449313.41746031743</v>
      </c>
      <c r="G90" s="111">
        <f t="shared" ref="G90:G91" si="14">(F90-E90)/E90</f>
        <v>1.1052319400123014</v>
      </c>
      <c r="H90" s="83">
        <f>SUM(H83:H89)</f>
        <v>418204.78452380956</v>
      </c>
      <c r="I90" s="104">
        <f t="shared" ref="I90:I91" si="15">(F90-H90)/H90</f>
        <v>7.4386123946261956E-2</v>
      </c>
    </row>
    <row r="91" spans="1:11" ht="15.75" customHeight="1" thickBot="1">
      <c r="A91" s="233" t="s">
        <v>195</v>
      </c>
      <c r="B91" s="234"/>
      <c r="C91" s="234"/>
      <c r="D91" s="235"/>
      <c r="E91" s="99">
        <f>SUM(E90+E81+E74+E66+E55+E47+E39+E32)</f>
        <v>4516302.9401587304</v>
      </c>
      <c r="F91" s="99">
        <f>SUM(F32,F39,F47,F55,F66,F74,F81,F90)</f>
        <v>9264733.6130158734</v>
      </c>
      <c r="G91" s="101">
        <f t="shared" si="14"/>
        <v>1.0513977330073112</v>
      </c>
      <c r="H91" s="99">
        <f>SUM(H32,H39,H47,H55,H66,H74,H81,H90)</f>
        <v>8835660.4718253966</v>
      </c>
      <c r="I91" s="112">
        <f t="shared" si="15"/>
        <v>4.85615243544813E-2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19" bestFit="1" customWidth="1"/>
    <col min="12" max="12" width="9.140625" style="219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219</v>
      </c>
      <c r="B9" s="26"/>
      <c r="C9" s="26"/>
      <c r="D9" s="26"/>
      <c r="E9" s="218"/>
      <c r="F9" s="218"/>
    </row>
    <row r="10" spans="1:12" ht="18">
      <c r="A10" s="2" t="s">
        <v>220</v>
      </c>
      <c r="B10" s="2"/>
      <c r="C10" s="2"/>
    </row>
    <row r="11" spans="1:12" ht="18">
      <c r="A11" s="2" t="s">
        <v>221</v>
      </c>
    </row>
    <row r="12" spans="1:12" ht="15.75" thickBot="1"/>
    <row r="13" spans="1:12" ht="24.75" customHeight="1">
      <c r="A13" s="227" t="s">
        <v>3</v>
      </c>
      <c r="B13" s="227"/>
      <c r="C13" s="229" t="s">
        <v>0</v>
      </c>
      <c r="D13" s="223" t="s">
        <v>222</v>
      </c>
      <c r="E13" s="223" t="s">
        <v>223</v>
      </c>
      <c r="F13" s="223" t="s">
        <v>224</v>
      </c>
      <c r="G13" s="223" t="s">
        <v>225</v>
      </c>
      <c r="H13" s="223" t="s">
        <v>226</v>
      </c>
      <c r="I13" s="223" t="s">
        <v>227</v>
      </c>
    </row>
    <row r="14" spans="1:12" ht="24.75" customHeight="1" thickBot="1">
      <c r="A14" s="228"/>
      <c r="B14" s="228"/>
      <c r="C14" s="230"/>
      <c r="D14" s="243"/>
      <c r="E14" s="243"/>
      <c r="F14" s="243"/>
      <c r="G14" s="224"/>
      <c r="H14" s="243"/>
      <c r="I14" s="243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8">
      <c r="A16" s="87"/>
      <c r="B16" s="207" t="s">
        <v>4</v>
      </c>
      <c r="C16" s="163" t="s">
        <v>163</v>
      </c>
      <c r="D16" s="208">
        <v>25000</v>
      </c>
      <c r="E16" s="208">
        <v>25000</v>
      </c>
      <c r="F16" s="208">
        <v>26500</v>
      </c>
      <c r="G16" s="155">
        <v>30000</v>
      </c>
      <c r="H16" s="155">
        <v>25000</v>
      </c>
      <c r="I16" s="155">
        <f>AVERAGE(D16:H16)</f>
        <v>26300</v>
      </c>
      <c r="K16" s="206"/>
      <c r="L16" s="209"/>
    </row>
    <row r="17" spans="1:16" ht="18">
      <c r="A17" s="88"/>
      <c r="B17" s="210" t="s">
        <v>5</v>
      </c>
      <c r="C17" s="164" t="s">
        <v>164</v>
      </c>
      <c r="D17" s="202">
        <v>37000</v>
      </c>
      <c r="E17" s="202">
        <v>35000</v>
      </c>
      <c r="F17" s="202">
        <v>37500</v>
      </c>
      <c r="G17" s="125">
        <v>34000</v>
      </c>
      <c r="H17" s="125">
        <v>35000</v>
      </c>
      <c r="I17" s="155">
        <f t="shared" ref="I17:I40" si="0">AVERAGE(D17:H17)</f>
        <v>35700</v>
      </c>
      <c r="K17" s="206"/>
      <c r="L17" s="209"/>
    </row>
    <row r="18" spans="1:16" ht="18">
      <c r="A18" s="88"/>
      <c r="B18" s="210" t="s">
        <v>6</v>
      </c>
      <c r="C18" s="164" t="s">
        <v>165</v>
      </c>
      <c r="D18" s="202">
        <v>14000</v>
      </c>
      <c r="E18" s="211">
        <v>38000</v>
      </c>
      <c r="F18" s="202">
        <v>22500</v>
      </c>
      <c r="G18" s="125">
        <v>25000</v>
      </c>
      <c r="H18" s="125">
        <v>40000</v>
      </c>
      <c r="I18" s="155">
        <f t="shared" si="0"/>
        <v>27900</v>
      </c>
      <c r="K18" s="206"/>
      <c r="L18" s="209"/>
    </row>
    <row r="19" spans="1:16" ht="18">
      <c r="A19" s="88"/>
      <c r="B19" s="210" t="s">
        <v>7</v>
      </c>
      <c r="C19" s="164" t="s">
        <v>166</v>
      </c>
      <c r="D19" s="202">
        <v>7000</v>
      </c>
      <c r="E19" s="202">
        <v>10000</v>
      </c>
      <c r="F19" s="202">
        <v>7500</v>
      </c>
      <c r="G19" s="125">
        <v>10000</v>
      </c>
      <c r="H19" s="125">
        <v>9333</v>
      </c>
      <c r="I19" s="155">
        <f t="shared" si="0"/>
        <v>8766.6</v>
      </c>
      <c r="K19" s="206"/>
      <c r="L19" s="209"/>
      <c r="P19" s="219"/>
    </row>
    <row r="20" spans="1:16" ht="18">
      <c r="A20" s="88"/>
      <c r="B20" s="210" t="s">
        <v>8</v>
      </c>
      <c r="C20" s="164" t="s">
        <v>167</v>
      </c>
      <c r="D20" s="202">
        <v>70000</v>
      </c>
      <c r="E20" s="202">
        <v>50000</v>
      </c>
      <c r="F20" s="211">
        <v>45000</v>
      </c>
      <c r="G20" s="125">
        <v>65000</v>
      </c>
      <c r="H20" s="125">
        <v>56666</v>
      </c>
      <c r="I20" s="155">
        <f t="shared" si="0"/>
        <v>57333.2</v>
      </c>
      <c r="K20" s="206"/>
      <c r="L20" s="209"/>
    </row>
    <row r="21" spans="1:16" ht="18.75" customHeight="1">
      <c r="A21" s="88"/>
      <c r="B21" s="210" t="s">
        <v>9</v>
      </c>
      <c r="C21" s="164" t="s">
        <v>168</v>
      </c>
      <c r="D21" s="202">
        <v>35000</v>
      </c>
      <c r="E21" s="202">
        <v>27000</v>
      </c>
      <c r="F21" s="202">
        <v>33500</v>
      </c>
      <c r="G21" s="125">
        <v>30000</v>
      </c>
      <c r="H21" s="125">
        <v>23333</v>
      </c>
      <c r="I21" s="155">
        <f t="shared" si="0"/>
        <v>29766.6</v>
      </c>
      <c r="K21" s="206"/>
      <c r="L21" s="209"/>
    </row>
    <row r="22" spans="1:16" ht="18">
      <c r="A22" s="88"/>
      <c r="B22" s="210" t="s">
        <v>10</v>
      </c>
      <c r="C22" s="164" t="s">
        <v>169</v>
      </c>
      <c r="D22" s="202">
        <v>22000</v>
      </c>
      <c r="E22" s="202">
        <v>16000</v>
      </c>
      <c r="F22" s="202">
        <v>21500</v>
      </c>
      <c r="G22" s="125">
        <v>20000</v>
      </c>
      <c r="H22" s="125">
        <v>17333</v>
      </c>
      <c r="I22" s="155">
        <f t="shared" si="0"/>
        <v>19366.599999999999</v>
      </c>
      <c r="K22" s="206"/>
      <c r="L22" s="209"/>
    </row>
    <row r="23" spans="1:16" ht="18">
      <c r="A23" s="88"/>
      <c r="B23" s="210" t="s">
        <v>11</v>
      </c>
      <c r="C23" s="164" t="s">
        <v>170</v>
      </c>
      <c r="D23" s="202">
        <v>4000</v>
      </c>
      <c r="E23" s="202">
        <v>7000</v>
      </c>
      <c r="F23" s="211">
        <v>7500</v>
      </c>
      <c r="G23" s="125">
        <v>7000</v>
      </c>
      <c r="H23" s="125">
        <v>5000</v>
      </c>
      <c r="I23" s="155">
        <f t="shared" si="0"/>
        <v>6100</v>
      </c>
      <c r="K23" s="206"/>
      <c r="L23" s="209"/>
    </row>
    <row r="24" spans="1:16" ht="18">
      <c r="A24" s="88"/>
      <c r="B24" s="210" t="s">
        <v>12</v>
      </c>
      <c r="C24" s="164" t="s">
        <v>171</v>
      </c>
      <c r="D24" s="202">
        <v>6000</v>
      </c>
      <c r="E24" s="202">
        <v>7000</v>
      </c>
      <c r="F24" s="202">
        <v>7500</v>
      </c>
      <c r="G24" s="125">
        <v>7000</v>
      </c>
      <c r="H24" s="125">
        <v>5000</v>
      </c>
      <c r="I24" s="155">
        <f t="shared" si="0"/>
        <v>6500</v>
      </c>
      <c r="K24" s="206"/>
      <c r="L24" s="209"/>
    </row>
    <row r="25" spans="1:16" ht="18">
      <c r="A25" s="88"/>
      <c r="B25" s="210" t="s">
        <v>13</v>
      </c>
      <c r="C25" s="164" t="s">
        <v>172</v>
      </c>
      <c r="D25" s="202">
        <v>6000</v>
      </c>
      <c r="E25" s="202">
        <v>7000</v>
      </c>
      <c r="F25" s="202">
        <v>7500</v>
      </c>
      <c r="G25" s="125">
        <v>7000</v>
      </c>
      <c r="H25" s="125">
        <v>5000</v>
      </c>
      <c r="I25" s="155">
        <f t="shared" si="0"/>
        <v>6500</v>
      </c>
      <c r="K25" s="206"/>
      <c r="L25" s="209"/>
    </row>
    <row r="26" spans="1:16" ht="18">
      <c r="A26" s="88"/>
      <c r="B26" s="210" t="s">
        <v>14</v>
      </c>
      <c r="C26" s="164" t="s">
        <v>173</v>
      </c>
      <c r="D26" s="202">
        <v>4000</v>
      </c>
      <c r="E26" s="202">
        <v>7000</v>
      </c>
      <c r="F26" s="202">
        <v>7500</v>
      </c>
      <c r="G26" s="125">
        <v>7000</v>
      </c>
      <c r="H26" s="125">
        <v>5000</v>
      </c>
      <c r="I26" s="155">
        <f t="shared" si="0"/>
        <v>6100</v>
      </c>
      <c r="K26" s="206"/>
      <c r="L26" s="209"/>
    </row>
    <row r="27" spans="1:16" ht="18">
      <c r="A27" s="88"/>
      <c r="B27" s="210" t="s">
        <v>15</v>
      </c>
      <c r="C27" s="164" t="s">
        <v>174</v>
      </c>
      <c r="D27" s="202">
        <v>15000</v>
      </c>
      <c r="E27" s="202">
        <v>14000</v>
      </c>
      <c r="F27" s="202">
        <v>16000</v>
      </c>
      <c r="G27" s="125">
        <v>17500</v>
      </c>
      <c r="H27" s="125">
        <v>13333</v>
      </c>
      <c r="I27" s="155">
        <f t="shared" si="0"/>
        <v>15166.6</v>
      </c>
      <c r="K27" s="206"/>
      <c r="L27" s="209"/>
    </row>
    <row r="28" spans="1:16" ht="18">
      <c r="A28" s="88"/>
      <c r="B28" s="210" t="s">
        <v>16</v>
      </c>
      <c r="C28" s="164" t="s">
        <v>175</v>
      </c>
      <c r="D28" s="202">
        <v>6000</v>
      </c>
      <c r="E28" s="202">
        <v>6000</v>
      </c>
      <c r="F28" s="202">
        <v>7000</v>
      </c>
      <c r="G28" s="125">
        <v>5000</v>
      </c>
      <c r="H28" s="125">
        <v>5000</v>
      </c>
      <c r="I28" s="155">
        <f t="shared" si="0"/>
        <v>5800</v>
      </c>
      <c r="K28" s="206"/>
      <c r="L28" s="209"/>
    </row>
    <row r="29" spans="1:16" ht="18">
      <c r="A29" s="88"/>
      <c r="B29" s="210" t="s">
        <v>17</v>
      </c>
      <c r="C29" s="164" t="s">
        <v>176</v>
      </c>
      <c r="D29" s="202">
        <v>17000</v>
      </c>
      <c r="E29" s="211">
        <v>20000</v>
      </c>
      <c r="F29" s="202">
        <v>20500</v>
      </c>
      <c r="G29" s="125">
        <v>26000</v>
      </c>
      <c r="H29" s="125">
        <v>22333</v>
      </c>
      <c r="I29" s="155">
        <f t="shared" si="0"/>
        <v>21166.6</v>
      </c>
      <c r="K29" s="206"/>
      <c r="L29" s="209"/>
    </row>
    <row r="30" spans="1:16" ht="18">
      <c r="A30" s="88"/>
      <c r="B30" s="210" t="s">
        <v>18</v>
      </c>
      <c r="C30" s="164" t="s">
        <v>177</v>
      </c>
      <c r="D30" s="202">
        <v>35000</v>
      </c>
      <c r="E30" s="202">
        <v>30000</v>
      </c>
      <c r="F30" s="202">
        <v>15000</v>
      </c>
      <c r="G30" s="125">
        <v>13000</v>
      </c>
      <c r="H30" s="125">
        <v>15666</v>
      </c>
      <c r="I30" s="155">
        <f t="shared" si="0"/>
        <v>21733.200000000001</v>
      </c>
      <c r="K30" s="206"/>
      <c r="L30" s="209"/>
    </row>
    <row r="31" spans="1:16" ht="16.5" customHeight="1" thickBot="1">
      <c r="A31" s="89"/>
      <c r="B31" s="212" t="s">
        <v>19</v>
      </c>
      <c r="C31" s="165" t="s">
        <v>178</v>
      </c>
      <c r="D31" s="203">
        <v>16000</v>
      </c>
      <c r="E31" s="203">
        <v>22000</v>
      </c>
      <c r="F31" s="203">
        <v>19500</v>
      </c>
      <c r="G31" s="158">
        <v>16000</v>
      </c>
      <c r="H31" s="158">
        <v>19333</v>
      </c>
      <c r="I31" s="155">
        <f t="shared" si="0"/>
        <v>18566.599999999999</v>
      </c>
      <c r="K31" s="206"/>
      <c r="L31" s="20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3"/>
      <c r="L32" s="214"/>
    </row>
    <row r="33" spans="1:12" ht="18">
      <c r="A33" s="87"/>
      <c r="B33" s="207" t="s">
        <v>26</v>
      </c>
      <c r="C33" s="166" t="s">
        <v>179</v>
      </c>
      <c r="D33" s="208">
        <v>20000</v>
      </c>
      <c r="E33" s="208">
        <v>30000</v>
      </c>
      <c r="F33" s="208">
        <v>25000</v>
      </c>
      <c r="G33" s="155">
        <v>30000</v>
      </c>
      <c r="H33" s="155">
        <v>25000</v>
      </c>
      <c r="I33" s="155">
        <f t="shared" si="0"/>
        <v>26000</v>
      </c>
      <c r="K33" s="215"/>
      <c r="L33" s="209"/>
    </row>
    <row r="34" spans="1:12" ht="18">
      <c r="A34" s="88"/>
      <c r="B34" s="210" t="s">
        <v>27</v>
      </c>
      <c r="C34" s="164" t="s">
        <v>180</v>
      </c>
      <c r="D34" s="202">
        <v>20000</v>
      </c>
      <c r="E34" s="202">
        <v>30000</v>
      </c>
      <c r="F34" s="202">
        <v>22500</v>
      </c>
      <c r="G34" s="125">
        <v>32500</v>
      </c>
      <c r="H34" s="125">
        <v>23333</v>
      </c>
      <c r="I34" s="155">
        <f t="shared" si="0"/>
        <v>25666.6</v>
      </c>
      <c r="K34" s="215"/>
      <c r="L34" s="209"/>
    </row>
    <row r="35" spans="1:12" ht="18">
      <c r="A35" s="88"/>
      <c r="B35" s="207" t="s">
        <v>28</v>
      </c>
      <c r="C35" s="164" t="s">
        <v>181</v>
      </c>
      <c r="D35" s="202">
        <v>25000</v>
      </c>
      <c r="E35" s="202">
        <v>26000</v>
      </c>
      <c r="F35" s="202">
        <v>26500</v>
      </c>
      <c r="G35" s="125">
        <v>25000</v>
      </c>
      <c r="H35" s="125">
        <v>26333</v>
      </c>
      <c r="I35" s="155">
        <f t="shared" si="0"/>
        <v>25766.6</v>
      </c>
      <c r="K35" s="215"/>
      <c r="L35" s="209"/>
    </row>
    <row r="36" spans="1:12" ht="18">
      <c r="A36" s="88"/>
      <c r="B36" s="210" t="s">
        <v>29</v>
      </c>
      <c r="C36" s="164" t="s">
        <v>182</v>
      </c>
      <c r="D36" s="202">
        <v>15000</v>
      </c>
      <c r="E36" s="202">
        <v>15000</v>
      </c>
      <c r="F36" s="202">
        <v>16500</v>
      </c>
      <c r="G36" s="125">
        <v>23500</v>
      </c>
      <c r="H36" s="125">
        <v>13333</v>
      </c>
      <c r="I36" s="155">
        <f t="shared" si="0"/>
        <v>16666.599999999999</v>
      </c>
      <c r="K36" s="215"/>
      <c r="L36" s="209"/>
    </row>
    <row r="37" spans="1:12" ht="16.5" customHeight="1" thickBot="1">
      <c r="A37" s="89"/>
      <c r="B37" s="207" t="s">
        <v>30</v>
      </c>
      <c r="C37" s="164" t="s">
        <v>183</v>
      </c>
      <c r="D37" s="202">
        <v>15000</v>
      </c>
      <c r="E37" s="202">
        <v>15000</v>
      </c>
      <c r="F37" s="202">
        <v>19000</v>
      </c>
      <c r="G37" s="125">
        <v>15000</v>
      </c>
      <c r="H37" s="125">
        <v>11666</v>
      </c>
      <c r="I37" s="155">
        <f t="shared" si="0"/>
        <v>15133.2</v>
      </c>
      <c r="K37" s="215"/>
      <c r="L37" s="20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3"/>
      <c r="L38" s="214"/>
    </row>
    <row r="39" spans="1:12" ht="18">
      <c r="A39" s="87"/>
      <c r="B39" s="216" t="s">
        <v>31</v>
      </c>
      <c r="C39" s="167" t="s">
        <v>228</v>
      </c>
      <c r="D39" s="181">
        <v>560000</v>
      </c>
      <c r="E39" s="181">
        <v>550000</v>
      </c>
      <c r="F39" s="181">
        <v>650000</v>
      </c>
      <c r="G39" s="217">
        <v>500000</v>
      </c>
      <c r="H39" s="217">
        <v>550000</v>
      </c>
      <c r="I39" s="155">
        <f t="shared" si="0"/>
        <v>562000</v>
      </c>
      <c r="K39" s="215"/>
      <c r="L39" s="209"/>
    </row>
    <row r="40" spans="1:12" ht="18.75" thickBot="1">
      <c r="A40" s="89"/>
      <c r="B40" s="212" t="s">
        <v>32</v>
      </c>
      <c r="C40" s="165" t="s">
        <v>185</v>
      </c>
      <c r="D40" s="187">
        <v>450000</v>
      </c>
      <c r="E40" s="187">
        <v>480000</v>
      </c>
      <c r="F40" s="187">
        <v>480000</v>
      </c>
      <c r="G40" s="157">
        <v>430000</v>
      </c>
      <c r="H40" s="157">
        <v>443333</v>
      </c>
      <c r="I40" s="155">
        <f t="shared" si="0"/>
        <v>456666.6</v>
      </c>
      <c r="K40" s="215"/>
      <c r="L40" s="209"/>
    </row>
    <row r="41" spans="1:12">
      <c r="D41" s="90">
        <f>SUM(D16:D40)</f>
        <v>1424000</v>
      </c>
      <c r="E41" s="90">
        <f t="shared" ref="E41:H41" si="1">SUM(E16:E40)</f>
        <v>1467000</v>
      </c>
      <c r="F41" s="90">
        <f t="shared" si="1"/>
        <v>1541500</v>
      </c>
      <c r="G41" s="90">
        <f t="shared" si="1"/>
        <v>1375500</v>
      </c>
      <c r="H41" s="90">
        <f t="shared" si="1"/>
        <v>1395328</v>
      </c>
      <c r="I41" s="90"/>
    </row>
    <row r="44" spans="1:12" ht="14.25" customHeight="1"/>
    <row r="48" spans="1:12" ht="15" customHeight="1"/>
    <row r="49" spans="11:12" s="126" customFormat="1" ht="15" customHeight="1">
      <c r="K49" s="219"/>
      <c r="L49" s="219"/>
    </row>
    <row r="50" spans="11:12" s="126" customFormat="1" ht="15" customHeight="1">
      <c r="K50" s="219"/>
      <c r="L50" s="219"/>
    </row>
    <row r="51" spans="11:12" s="126" customFormat="1" ht="15" customHeight="1">
      <c r="K51" s="219"/>
      <c r="L51" s="219"/>
    </row>
    <row r="52" spans="11:12" s="126" customFormat="1" ht="15" customHeight="1">
      <c r="K52" s="219"/>
      <c r="L52" s="219"/>
    </row>
    <row r="53" spans="11:12" s="126" customFormat="1" ht="15" customHeight="1">
      <c r="K53" s="219"/>
      <c r="L53" s="219"/>
    </row>
    <row r="54" spans="11:12" s="126" customFormat="1" ht="15" customHeight="1">
      <c r="K54" s="219"/>
      <c r="L54" s="219"/>
    </row>
    <row r="55" spans="11:12" s="126" customFormat="1" ht="15" customHeight="1">
      <c r="K55" s="219"/>
      <c r="L55" s="219"/>
    </row>
    <row r="56" spans="11:12" s="126" customFormat="1" ht="15" customHeight="1">
      <c r="K56" s="219"/>
      <c r="L56" s="219"/>
    </row>
    <row r="57" spans="11:12" s="126" customFormat="1" ht="15" customHeight="1">
      <c r="K57" s="219"/>
      <c r="L57" s="219"/>
    </row>
    <row r="58" spans="11:12" s="126" customFormat="1" ht="15" customHeight="1">
      <c r="K58" s="219"/>
      <c r="L58" s="219"/>
    </row>
    <row r="59" spans="11:12" s="126" customFormat="1" ht="15" customHeight="1">
      <c r="K59" s="219"/>
      <c r="L59" s="219"/>
    </row>
    <row r="60" spans="11:12" s="126" customFormat="1" ht="15" customHeight="1">
      <c r="K60" s="219"/>
      <c r="L60" s="219"/>
    </row>
    <row r="61" spans="11:12" s="126" customFormat="1" ht="15" customHeight="1">
      <c r="K61" s="219"/>
      <c r="L61" s="219"/>
    </row>
    <row r="62" spans="11:12" s="126" customFormat="1" ht="15" customHeight="1">
      <c r="K62" s="219"/>
      <c r="L62" s="219"/>
    </row>
    <row r="63" spans="11:12" s="126" customFormat="1" ht="15" customHeight="1">
      <c r="K63" s="219"/>
      <c r="L63" s="219"/>
    </row>
    <row r="64" spans="11:12" s="126" customFormat="1" ht="15" customHeight="1">
      <c r="K64" s="219"/>
      <c r="L64" s="219"/>
    </row>
    <row r="65" spans="11:12" s="126" customFormat="1" ht="15" customHeight="1">
      <c r="K65" s="219"/>
      <c r="L65" s="219"/>
    </row>
    <row r="66" spans="11:12" s="126" customFormat="1" ht="15" customHeight="1">
      <c r="K66" s="219"/>
      <c r="L66" s="219"/>
    </row>
    <row r="67" spans="11:12" s="126" customFormat="1" ht="15" customHeight="1">
      <c r="K67" s="219"/>
      <c r="L67" s="219"/>
    </row>
    <row r="68" spans="11:12" s="126" customFormat="1" ht="15" customHeight="1">
      <c r="K68" s="219"/>
      <c r="L68" s="219"/>
    </row>
    <row r="69" spans="11:12" s="126" customFormat="1" ht="15" customHeight="1">
      <c r="K69" s="219"/>
      <c r="L69" s="219"/>
    </row>
    <row r="70" spans="11:12" s="126" customFormat="1" ht="15" customHeight="1">
      <c r="K70" s="219"/>
      <c r="L70" s="219"/>
    </row>
    <row r="71" spans="11:12" s="126" customFormat="1" ht="15" customHeight="1">
      <c r="K71" s="219"/>
      <c r="L71" s="219"/>
    </row>
    <row r="72" spans="11:12" s="126" customFormat="1" ht="15" customHeight="1">
      <c r="K72" s="219"/>
      <c r="L72" s="219"/>
    </row>
    <row r="73" spans="11:12" s="126" customFormat="1" ht="15" customHeight="1">
      <c r="K73" s="219"/>
      <c r="L73" s="219"/>
    </row>
    <row r="74" spans="11:12" s="126" customFormat="1" ht="15" customHeight="1">
      <c r="K74" s="219"/>
      <c r="L74" s="219"/>
    </row>
    <row r="75" spans="11:12" s="126" customFormat="1" ht="15" customHeight="1">
      <c r="K75" s="219"/>
      <c r="L75" s="219"/>
    </row>
    <row r="76" spans="11:12" s="126" customFormat="1" ht="15" customHeight="1">
      <c r="K76" s="219"/>
      <c r="L76" s="219"/>
    </row>
    <row r="77" spans="11:12" s="126" customFormat="1" ht="15" customHeight="1">
      <c r="K77" s="219"/>
      <c r="L77" s="219"/>
    </row>
    <row r="78" spans="11:12" s="126" customFormat="1" ht="15" customHeight="1">
      <c r="K78" s="219"/>
      <c r="L78" s="219"/>
    </row>
    <row r="79" spans="11:12" s="126" customFormat="1" ht="15" customHeight="1">
      <c r="K79" s="219"/>
      <c r="L79" s="219"/>
    </row>
    <row r="80" spans="11:12" s="126" customFormat="1" ht="15" customHeight="1">
      <c r="K80" s="219"/>
      <c r="L80" s="219"/>
    </row>
    <row r="81" spans="11:12" s="126" customFormat="1" ht="15" customHeight="1">
      <c r="K81" s="219"/>
      <c r="L81" s="219"/>
    </row>
    <row r="82" spans="11:12" s="126" customFormat="1" ht="15" customHeight="1">
      <c r="K82" s="219"/>
      <c r="L82" s="219"/>
    </row>
    <row r="83" spans="11:12" s="126" customFormat="1" ht="15" customHeight="1">
      <c r="K83" s="219"/>
      <c r="L83" s="219"/>
    </row>
    <row r="84" spans="11:12" s="126" customFormat="1" ht="15" customHeight="1">
      <c r="K84" s="219"/>
      <c r="L84" s="219"/>
    </row>
    <row r="85" spans="11:12" s="126" customFormat="1" ht="15" customHeight="1">
      <c r="K85" s="219"/>
      <c r="L85" s="219"/>
    </row>
    <row r="86" spans="11:12" s="126" customFormat="1" ht="15" customHeight="1">
      <c r="K86" s="219"/>
      <c r="L86" s="219"/>
    </row>
    <row r="87" spans="11:12" s="126" customFormat="1" ht="15" customHeight="1">
      <c r="K87" s="219"/>
      <c r="L87" s="219"/>
    </row>
    <row r="88" spans="11:12" s="126" customFormat="1" ht="15" customHeight="1">
      <c r="K88" s="219"/>
      <c r="L88" s="219"/>
    </row>
    <row r="89" spans="11:12" s="126" customFormat="1" ht="15" customHeight="1">
      <c r="K89" s="219"/>
      <c r="L89" s="219"/>
    </row>
    <row r="90" spans="11:12" s="126" customFormat="1" ht="15" customHeight="1">
      <c r="K90" s="219"/>
      <c r="L90" s="219"/>
    </row>
    <row r="91" spans="11:12" s="126" customFormat="1" ht="15" customHeight="1">
      <c r="K91" s="219"/>
      <c r="L91" s="219"/>
    </row>
    <row r="92" spans="11:12" s="126" customFormat="1">
      <c r="K92" s="219"/>
      <c r="L92" s="219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16-01-2023</vt:lpstr>
      <vt:lpstr>By Order</vt:lpstr>
      <vt:lpstr>All Stores</vt:lpstr>
      <vt:lpstr>'16-01-2023'!Print_Titles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2023-01-18T10:36:06Z</cp:lastPrinted>
  <dcterms:created xsi:type="dcterms:W3CDTF">2010-10-20T06:23:14Z</dcterms:created>
  <dcterms:modified xsi:type="dcterms:W3CDTF">2023-01-18T10:37:53Z</dcterms:modified>
</cp:coreProperties>
</file>