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1-1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'21-11-2022'!$12:$14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3" i="11"/>
  <c r="G83" i="11"/>
  <c r="I87" i="11"/>
  <c r="G87" i="11"/>
  <c r="I85" i="11"/>
  <c r="G85" i="11"/>
  <c r="I84" i="11"/>
  <c r="G84" i="11"/>
  <c r="I89" i="11"/>
  <c r="G89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68" i="11"/>
  <c r="G68" i="11"/>
  <c r="I71" i="11"/>
  <c r="G71" i="11"/>
  <c r="I69" i="11"/>
  <c r="G69" i="11"/>
  <c r="I70" i="11"/>
  <c r="G70" i="11"/>
  <c r="I57" i="11"/>
  <c r="G57" i="11"/>
  <c r="I64" i="11"/>
  <c r="G64" i="11"/>
  <c r="I60" i="11"/>
  <c r="G60" i="11"/>
  <c r="I63" i="11"/>
  <c r="G63" i="11"/>
  <c r="I62" i="11"/>
  <c r="G62" i="11"/>
  <c r="I61" i="11"/>
  <c r="G61" i="11"/>
  <c r="I58" i="11"/>
  <c r="G58" i="11"/>
  <c r="I65" i="11"/>
  <c r="G65" i="11"/>
  <c r="I59" i="11"/>
  <c r="G59" i="11"/>
  <c r="I51" i="11"/>
  <c r="G51" i="11"/>
  <c r="I54" i="11"/>
  <c r="G54" i="11"/>
  <c r="I53" i="11"/>
  <c r="G53" i="11"/>
  <c r="I50" i="11"/>
  <c r="G50" i="11"/>
  <c r="I49" i="11"/>
  <c r="G49" i="11"/>
  <c r="I52" i="11"/>
  <c r="G52" i="11"/>
  <c r="I42" i="11"/>
  <c r="G42" i="11"/>
  <c r="I43" i="11"/>
  <c r="G43" i="11"/>
  <c r="I41" i="11"/>
  <c r="G41" i="11"/>
  <c r="I44" i="11"/>
  <c r="G44" i="11"/>
  <c r="I45" i="11"/>
  <c r="G45" i="11"/>
  <c r="I46" i="11"/>
  <c r="G46" i="11"/>
  <c r="I36" i="11"/>
  <c r="G36" i="11"/>
  <c r="I35" i="11"/>
  <c r="G35" i="11"/>
  <c r="I34" i="11"/>
  <c r="G34" i="11"/>
  <c r="I38" i="11"/>
  <c r="G38" i="11"/>
  <c r="I37" i="11"/>
  <c r="G37" i="11"/>
  <c r="I25" i="11"/>
  <c r="G25" i="11"/>
  <c r="I30" i="11"/>
  <c r="G30" i="11"/>
  <c r="I27" i="11"/>
  <c r="G27" i="11"/>
  <c r="I20" i="11"/>
  <c r="G20" i="11"/>
  <c r="I24" i="11"/>
  <c r="G24" i="11"/>
  <c r="I21" i="11"/>
  <c r="G21" i="11"/>
  <c r="I19" i="11"/>
  <c r="G19" i="11"/>
  <c r="I16" i="11"/>
  <c r="G16" i="11"/>
  <c r="I18" i="11"/>
  <c r="G18" i="11"/>
  <c r="I23" i="11"/>
  <c r="G23" i="11"/>
  <c r="I31" i="11"/>
  <c r="G31" i="11"/>
  <c r="I17" i="11"/>
  <c r="G17" i="11"/>
  <c r="I28" i="11"/>
  <c r="G28" i="11"/>
  <c r="I29" i="11"/>
  <c r="G29" i="11"/>
  <c r="I26" i="11"/>
  <c r="G26" i="11"/>
  <c r="I22" i="11"/>
  <c r="G22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<sst xmlns="http://schemas.openxmlformats.org/spreadsheetml/2006/main" count="849" uniqueCount="227">
  <si>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</si>
  <si>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</si>
  <si>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</si>
  <si>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</si>
  <si>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</si>
  <si>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</si>
  <si>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</si>
  <si>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</si>
  <si>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</si>
  <si>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</si>
  <si>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</si>
  <si>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</si>
  <si>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</si>
  <si>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</si>
  <si>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</si>
  <si>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</si>
  <si>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</si>
  <si>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</si>
  <si>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</si>
  <si>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</si>
  <si>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</si>
  <si>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</si>
  <si>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</si>
  <si>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</si>
  <si>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</si>
  <si>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</si>
  <si>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</si>
  <si>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</si>
  <si>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</si>
  <si>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</si>
  <si>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</si>
  <si>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</si>
  <si>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</si>
  <si>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</si>
  <si>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</si>
  <si>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</si>
  <si>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</si>
  <si>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</si>
  <si>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</si>
  <si>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</si>
  <si>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</si>
  <si>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</si>
  <si>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</si>
  <si>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</si>
  <si>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</si>
  <si>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</si>
  <si>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</si>
  <si>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</si>
  <si>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</si>
  <si>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</si>
  <si>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</si>
  <si>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</si>
  <si>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</si>
  <si>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</si>
  <si>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</si>
  <si>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</si>
  <si>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</si>
  <si>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</si>
  <si>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</si>
  <si>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</si>
  <si>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</si>
  <si>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</si>
  <si>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</si>
  <si>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</si>
  <si>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</si>
  <si>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</si>
  <si>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</si>
  <si>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</si>
  <si>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</si>
  <si>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</si>
  <si>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</si>
  <si>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</si>
  <si>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</si>
  <si>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</si>
  <si>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</si>
  <si>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</si>
  <si>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</si>
  <si>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</si>
  <si>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</si>
  <si>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</si>
  <si>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</si>
  <si>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</si>
  <si>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</si>
  <si>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</si>
  <si>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</si>
  <si>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</si>
  <si>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</si>
  <si>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</si>
  <si>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</si>
  <si>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</si>
  <si>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</si>
  <si>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</si>
  <si>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</si>
  <si>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</si>
  <si>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</si>
  <si>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</si>
  <si>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</si>
  <si>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</si>
  <si>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</si>
  <si>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</si>
  <si>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</si>
  <si>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</si>
  <si>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</si>
  <si>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</si>
  <si>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</si>
  <si>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</si>
  <si>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</si>
  <si>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</si>
  <si>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</si>
  <si>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</si>
  <si>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</si>
  <si>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</si>
  <si>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</si>
  <si>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</si>
  <si>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</si>
  <si>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</si>
  <si>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</si>
  <si>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</si>
  <si>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</si>
  <si>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</si>
  <si>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</si>
  <si>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</si>
  <si>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</si>
  <si>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</si>
  <si>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</si>
  <si>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</si>
  <si>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</si>
  <si>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</si>
  <si>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</si>
  <si>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</si>
  <si>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</si>
  <si>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</si>
  <si>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</si>
  <si>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</si>
  <si>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</si>
  <si>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</si>
  <si>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</si>
  <si>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</si>
  <si>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</si>
  <si>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</si>
  <si>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</si>
  <si>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</si>
  <si>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</si>
  <si>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</si>
  <si>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</si>
  <si>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</si>
  <si>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</si>
  <si>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</si>
  <si>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</si>
  <si>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</si>
  <si>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</si>
  <si>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</si>
  <si>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</si>
  <si>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</si>
  <si>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</si>
  <si>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</si>
  <si>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</si>
  <si>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</si>
  <si>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</si>
  <si>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</si>
  <si>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</si>
  <si>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</si>
  <si>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</si>
  <si>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</si>
  <si>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</si>
  <si>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</si>
  <si>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</si>
  <si>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</si>
  <si>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</si>
  <si>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</si>
  <si>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</si>
  <si>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</si>
  <si>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</si>
  <si>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</si>
  <si>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</si>
  <si>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</si>
  <si>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</si>
  <si>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</si>
  <si>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</si>
  <si>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</si>
  <si>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</si>
  <si>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</si>
  <si>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</si>
  <si>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</si>
  <si>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</si>
  <si>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</si>
  <si>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</si>
  <si>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</si>
  <si>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</si>
  <si>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</si>
  <si>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</si>
  <si>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</si>
  <si>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</si>
  <si>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</si>
  <si>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</si>
  <si>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</si>
  <si>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</si>
  <si>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</si>
  <si>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</si>
  <si>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</si>
  <si>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</si>
  <si>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</si>
  <si>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</si>
  <si>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</si>
  <si>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</si>
  <si>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</si>
  <si>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</si>
  <si>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</si>
  <si>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تشرين الثاني 2021 (ل.ل.)</t>
  </si>
  <si>
    <t>معدل أسعار  السوبرماركات في 14-11-2022 (ل.ل.)</t>
  </si>
  <si>
    <t>معدل أسعار المحلات والملاحم في 14-11-2022 (ل.ل.)</t>
  </si>
  <si>
    <t>المعدل العام للأسعار في 14-11-2022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</si>
  <si>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</si>
  <si>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</si>
  <si>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</si>
  <si>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</si>
  <si>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</si>
  <si>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</si>
  <si>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</si>
  <si>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</si>
  <si>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</si>
  <si>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21 تشرين الثاني2022 </t>
  </si>
  <si>
    <t xml:space="preserve"> التاريخ 21تشرين الثاني 2022</t>
  </si>
  <si>
    <t>معدل أسعار  السوبرماركات في 21-11-2022 (ل.ل.)</t>
  </si>
  <si>
    <t xml:space="preserve"> التاريخ 21 تشرين الثاني 2022</t>
  </si>
  <si>
    <t>معدل أسعار المحلات والملاحم في 21-11-2022 (ل.ل.)</t>
  </si>
  <si>
    <t>المعدل العام للأسعار في 21-11-2022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</si>
</sst>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1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208</v>
      </c>
      <c r="F12" s="223" t="s">
        <v>223</v>
      </c>
      <c r="G12" s="223" t="s">
        <v>197</v>
      </c>
      <c r="H12" s="223" t="s">
        <v>209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12370.580000000002</v>
      </c>
      <c r="F15" s="190">
        <v>31887.555555555555</v>
      </c>
      <c r="G15" s="45">
        <f t="shared" ref="G15:G30" si="0">(F15-E15)/E15</f>
        <v>1.5776928450853194</v>
      </c>
      <c r="H15" s="190">
        <v>32665.333333333332</v>
      </c>
      <c r="I15" s="45">
        <f t="shared" ref="I15:I30" si="1">(F15-H15)/H15</f>
        <v>-2.3810495666489778E-2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18121.78</v>
      </c>
      <c r="F16" s="184">
        <v>30612.25</v>
      </c>
      <c r="G16" s="48">
        <f t="shared" si="0"/>
        <v>0.689251828462767</v>
      </c>
      <c r="H16" s="184">
        <v>29862.25</v>
      </c>
      <c r="I16" s="44">
        <f t="shared" si="1"/>
        <v>2.5115321183099063E-2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9706.184444444445</v>
      </c>
      <c r="F17" s="184">
        <v>25424.75</v>
      </c>
      <c r="G17" s="48">
        <f t="shared" si="0"/>
        <v>1.6194381680591732</v>
      </c>
      <c r="H17" s="184">
        <v>23612.25</v>
      </c>
      <c r="I17" s="44">
        <f t="shared" si="1"/>
        <v>7.6761003292782348E-2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5179.42</v>
      </c>
      <c r="F18" s="184">
        <v>12987.555555555555</v>
      </c>
      <c r="G18" s="48">
        <f t="shared" si="0"/>
        <v>1.5075308732552206</v>
      </c>
      <c r="H18" s="184">
        <v>12550</v>
      </c>
      <c r="I18" s="44">
        <f t="shared" si="1"/>
        <v>3.4864984506418707E-2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18633.763333333336</v>
      </c>
      <c r="F19" s="184">
        <v>29271.142857142859</v>
      </c>
      <c r="G19" s="48">
        <f t="shared" si="0"/>
        <v>0.57086587038382408</v>
      </c>
      <c r="H19" s="184">
        <v>35485.428571428572</v>
      </c>
      <c r="I19" s="44">
        <f t="shared" si="1"/>
        <v>-0.1751221829483329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8221.74</v>
      </c>
      <c r="F20" s="184">
        <v>34488.666666666664</v>
      </c>
      <c r="G20" s="48">
        <f t="shared" si="0"/>
        <v>3.1948135877158199</v>
      </c>
      <c r="H20" s="184">
        <v>29433.111111111109</v>
      </c>
      <c r="I20" s="44">
        <f t="shared" si="1"/>
        <v>0.1717642262304736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10743.4</v>
      </c>
      <c r="F21" s="184">
        <v>23816.444444444445</v>
      </c>
      <c r="G21" s="48">
        <f t="shared" si="0"/>
        <v>1.2168442433907745</v>
      </c>
      <c r="H21" s="184">
        <v>23877.555555555555</v>
      </c>
      <c r="I21" s="44">
        <f t="shared" si="1"/>
        <v>-2.5593537399137521E-3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1925.64</v>
      </c>
      <c r="F22" s="184">
        <v>5049.7777777777774</v>
      </c>
      <c r="G22" s="48">
        <f t="shared" si="0"/>
        <v>1.6223893239534788</v>
      </c>
      <c r="H22" s="184">
        <v>5111.1111111111113</v>
      </c>
      <c r="I22" s="44">
        <f t="shared" si="1"/>
        <v>-1.2000000000000118E-2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2524.4088888888891</v>
      </c>
      <c r="F23" s="184">
        <v>5056</v>
      </c>
      <c r="G23" s="48">
        <f t="shared" si="0"/>
        <v>1.0028451104945137</v>
      </c>
      <c r="H23" s="184">
        <v>5743.75</v>
      </c>
      <c r="I23" s="44">
        <f t="shared" si="1"/>
        <v>-0.11973884657236127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2574.5</v>
      </c>
      <c r="F24" s="184">
        <v>5556.25</v>
      </c>
      <c r="G24" s="48">
        <f t="shared" si="0"/>
        <v>1.1581860555447661</v>
      </c>
      <c r="H24" s="184">
        <v>5743.75</v>
      </c>
      <c r="I24" s="44">
        <f t="shared" si="1"/>
        <v>-3.2644178454842222E-2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2653.84</v>
      </c>
      <c r="F25" s="184">
        <v>5716.666666666667</v>
      </c>
      <c r="G25" s="48">
        <f t="shared" si="0"/>
        <v>1.1541112752338749</v>
      </c>
      <c r="H25" s="184">
        <v>5681.25</v>
      </c>
      <c r="I25" s="44">
        <f t="shared" si="1"/>
        <v>6.2339567290062873E-3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8910.52</v>
      </c>
      <c r="F26" s="184">
        <v>16812.25</v>
      </c>
      <c r="G26" s="48">
        <f t="shared" si="0"/>
        <v>0.88678662973653599</v>
      </c>
      <c r="H26" s="184">
        <v>18812.25</v>
      </c>
      <c r="I26" s="44">
        <f t="shared" si="1"/>
        <v>-0.10631370516551715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2524.048888888889</v>
      </c>
      <c r="F27" s="184">
        <v>5306</v>
      </c>
      <c r="G27" s="48">
        <f t="shared" si="0"/>
        <v>1.1021779821133943</v>
      </c>
      <c r="H27" s="184">
        <v>5868.75</v>
      </c>
      <c r="I27" s="44">
        <f t="shared" si="1"/>
        <v>-9.5889243876464331E-2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5460.6374999999998</v>
      </c>
      <c r="F28" s="184">
        <v>20488.666666666668</v>
      </c>
      <c r="G28" s="48">
        <f t="shared" si="0"/>
        <v>2.7520649679944271</v>
      </c>
      <c r="H28" s="184">
        <v>19205.333333333332</v>
      </c>
      <c r="I28" s="44">
        <f t="shared" si="1"/>
        <v>6.6821716189947367E-2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11664.882222222222</v>
      </c>
      <c r="F29" s="184">
        <v>26793.75</v>
      </c>
      <c r="G29" s="48">
        <f t="shared" si="0"/>
        <v>1.2969584681237911</v>
      </c>
      <c r="H29" s="184">
        <v>25168.75</v>
      </c>
      <c r="I29" s="44">
        <f t="shared" si="1"/>
        <v>6.4564191705984597E-2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12151.68</v>
      </c>
      <c r="F30" s="187">
        <v>22493.111111111109</v>
      </c>
      <c r="G30" s="51">
        <f t="shared" si="0"/>
        <v>0.8510289203724184</v>
      </c>
      <c r="H30" s="187">
        <v>22270.888888888891</v>
      </c>
      <c r="I30" s="56">
        <f t="shared" si="1"/>
        <v>9.9781478561947867E-3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12496.880000000001</v>
      </c>
      <c r="F32" s="190">
        <v>27988.666666666668</v>
      </c>
      <c r="G32" s="45">
        <f>(F32-E32)/E32</f>
        <v>1.239652350560033</v>
      </c>
      <c r="H32" s="190">
        <v>25155.333333333332</v>
      </c>
      <c r="I32" s="44">
        <f>(F32-H32)/H32</f>
        <v>0.11263350382953924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12194.642222222221</v>
      </c>
      <c r="F33" s="184">
        <v>25299.75</v>
      </c>
      <c r="G33" s="48">
        <f>(F33-E33)/E33</f>
        <v>1.0746611125578103</v>
      </c>
      <c r="H33" s="184">
        <v>22487.25</v>
      </c>
      <c r="I33" s="44">
        <f>(F33-H33)/H33</f>
        <v>0.1250708734949805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12672.66</v>
      </c>
      <c r="F34" s="184">
        <v>29282.857142857141</v>
      </c>
      <c r="G34" s="48">
        <f>(F34-E34)/E34</f>
        <v>1.3107111800409024</v>
      </c>
      <c r="H34" s="184">
        <v>30134.285714285714</v>
      </c>
      <c r="I34" s="44">
        <f>(F34-H34)/H34</f>
        <v>-2.8254479946904366E-2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8131.4740476190473</v>
      </c>
      <c r="F35" s="184">
        <v>23370</v>
      </c>
      <c r="G35" s="48">
        <f>(F35-E35)/E35</f>
        <v>1.8740176581935843</v>
      </c>
      <c r="H35" s="184">
        <v>24816.666666666668</v>
      </c>
      <c r="I35" s="44">
        <f>(F35-H35)/H35</f>
        <v>-5.8294157152451356E-2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8734.5311111111114</v>
      </c>
      <c r="F36" s="184">
        <v>27149.777777777777</v>
      </c>
      <c r="G36" s="51">
        <f>(F36-E36)/E36</f>
        <v>2.1083268732354519</v>
      </c>
      <c r="H36" s="184">
        <v>28655.333333333332</v>
      </c>
      <c r="I36" s="56">
        <f>(F36-H36)/H36</f>
        <v>-5.2540151532776497E-2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291304.68</v>
      </c>
      <c r="F38" s="184">
        <v>586974.5</v>
      </c>
      <c r="G38" s="45">
        <f t="shared" ref="G38:G43" si="2">(F38-E38)/E38</f>
        <v>1.0149847918680881</v>
      </c>
      <c r="H38" s="184">
        <v>593724.5</v>
      </c>
      <c r="I38" s="44">
        <f t="shared" ref="I38:I43" si="3">(F38-H38)/H38</f>
        <v>-1.1368909317368578E-2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180091.13333333333</v>
      </c>
      <c r="F39" s="184">
        <v>314141.14285714284</v>
      </c>
      <c r="G39" s="48">
        <f t="shared" si="2"/>
        <v>0.74434541580508784</v>
      </c>
      <c r="H39" s="184">
        <v>326241.14285714284</v>
      </c>
      <c r="I39" s="44">
        <f t="shared" si="3"/>
        <v>-3.7089129513313557E-2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136419.5</v>
      </c>
      <c r="F40" s="184">
        <v>247781.33333333334</v>
      </c>
      <c r="G40" s="48">
        <f t="shared" si="2"/>
        <v>0.81631902575022885</v>
      </c>
      <c r="H40" s="184">
        <v>249579.6</v>
      </c>
      <c r="I40" s="44">
        <f t="shared" si="3"/>
        <v>-7.2051829022350498E-3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46897.5</v>
      </c>
      <c r="F41" s="184">
        <v>105586</v>
      </c>
      <c r="G41" s="48">
        <f t="shared" si="2"/>
        <v>1.2514206514206514</v>
      </c>
      <c r="H41" s="184">
        <v>117086</v>
      </c>
      <c r="I41" s="44">
        <f t="shared" si="3"/>
        <v>-9.8218403566609158E-2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40322.666666666672</v>
      </c>
      <c r="F42" s="184">
        <v>115666</v>
      </c>
      <c r="G42" s="48">
        <f t="shared" si="2"/>
        <v>1.8685106805105478</v>
      </c>
      <c r="H42" s="184">
        <v>118999.33333333333</v>
      </c>
      <c r="I42" s="44">
        <f t="shared" si="3"/>
        <v>-2.8011361408187122E-2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90050.980952380953</v>
      </c>
      <c r="F43" s="184">
        <v>249310.42857142858</v>
      </c>
      <c r="G43" s="51">
        <f t="shared" si="2"/>
        <v>1.7685476153032045</v>
      </c>
      <c r="H43" s="184">
        <v>260646.625</v>
      </c>
      <c r="I43" s="59">
        <f t="shared" si="3"/>
        <v>-4.3492588590285486E-2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76835.877777777772</v>
      </c>
      <c r="F45" s="184">
        <v>172847.55555555556</v>
      </c>
      <c r="G45" s="45">
        <f t="shared" ref="G45:G50" si="4">(F45-E45)/E45</f>
        <v>1.24956830786081</v>
      </c>
      <c r="H45" s="184">
        <v>172114.22222222222</v>
      </c>
      <c r="I45" s="44">
        <f t="shared" ref="I45:I50" si="5">(F45-H45)/H45</f>
        <v>4.2607364101876063E-3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45691.551111111112</v>
      </c>
      <c r="F46" s="184">
        <v>134596.79999999999</v>
      </c>
      <c r="G46" s="48">
        <f t="shared" si="4"/>
        <v>1.9457699886942383</v>
      </c>
      <c r="H46" s="184">
        <v>134896.79999999999</v>
      </c>
      <c r="I46" s="84">
        <f t="shared" si="5"/>
        <v>-2.2239222872595943E-3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141332.28888888887</v>
      </c>
      <c r="F47" s="184">
        <v>405784.75</v>
      </c>
      <c r="G47" s="48">
        <f t="shared" si="4"/>
        <v>1.8711397316929859</v>
      </c>
      <c r="H47" s="184">
        <v>405784.75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190923.75</v>
      </c>
      <c r="F48" s="184">
        <v>491911.38</v>
      </c>
      <c r="G48" s="48">
        <f t="shared" si="4"/>
        <v>1.5764808202227329</v>
      </c>
      <c r="H48" s="184">
        <v>487148.33285714284</v>
      </c>
      <c r="I48" s="84">
        <f t="shared" si="5"/>
        <v>9.777406226398673E-3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39726</v>
      </c>
      <c r="G49" s="48">
        <f t="shared" si="4"/>
        <v>1.2623006833712984</v>
      </c>
      <c r="H49" s="184">
        <v>33059.333333333336</v>
      </c>
      <c r="I49" s="44">
        <f t="shared" si="5"/>
        <v>0.20165762568311513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189082.66666666666</v>
      </c>
      <c r="F50" s="184">
        <v>702000</v>
      </c>
      <c r="G50" s="56">
        <f t="shared" si="4"/>
        <v>2.7126618339773789</v>
      </c>
      <c r="H50" s="184">
        <v>702000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35705.53333333334</v>
      </c>
      <c r="F52" s="181">
        <v>76663.333333333328</v>
      </c>
      <c r="G52" s="183">
        <f t="shared" ref="G52:G60" si="6">(F52-E52)/E52</f>
        <v>1.1470995158546848</v>
      </c>
      <c r="H52" s="181">
        <v>77330</v>
      </c>
      <c r="I52" s="116">
        <f t="shared" ref="I52:I60" si="7">(F52-H52)/H52</f>
        <v>-8.6210612526402622E-3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45863.25</v>
      </c>
      <c r="F53" s="184">
        <v>74218.333333333328</v>
      </c>
      <c r="G53" s="186">
        <f t="shared" si="6"/>
        <v>0.61825281316377123</v>
      </c>
      <c r="H53" s="184">
        <v>68021.666666666672</v>
      </c>
      <c r="I53" s="84">
        <f t="shared" si="7"/>
        <v>9.1098424521598359E-2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30750.04</v>
      </c>
      <c r="F54" s="184">
        <v>62210.75</v>
      </c>
      <c r="G54" s="186">
        <f t="shared" si="6"/>
        <v>1.0231111894488591</v>
      </c>
      <c r="H54" s="184">
        <v>63710.75</v>
      </c>
      <c r="I54" s="84">
        <f t="shared" si="7"/>
        <v>-2.3543907425356003E-2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36616.520000000004</v>
      </c>
      <c r="F55" s="184">
        <v>93172.5</v>
      </c>
      <c r="G55" s="186">
        <f t="shared" si="6"/>
        <v>1.5445481984634255</v>
      </c>
      <c r="H55" s="184">
        <v>93172.5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19921.8</v>
      </c>
      <c r="F56" s="184">
        <v>44650</v>
      </c>
      <c r="G56" s="191">
        <f t="shared" si="6"/>
        <v>1.241263339658063</v>
      </c>
      <c r="H56" s="184">
        <v>44650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4845.55</v>
      </c>
      <c r="F57" s="187">
        <v>33995</v>
      </c>
      <c r="G57" s="189">
        <f t="shared" si="6"/>
        <v>6.0157154502584849</v>
      </c>
      <c r="H57" s="187">
        <v>33995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44694.71428571429</v>
      </c>
      <c r="F58" s="190">
        <v>97426.857142857145</v>
      </c>
      <c r="G58" s="44">
        <f t="shared" si="6"/>
        <v>1.179829510041136</v>
      </c>
      <c r="H58" s="190">
        <v>97455.428571428565</v>
      </c>
      <c r="I58" s="44">
        <f t="shared" si="7"/>
        <v>-2.9317431558447494E-4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46379.647619047617</v>
      </c>
      <c r="F59" s="184">
        <v>97491.333333333328</v>
      </c>
      <c r="G59" s="48">
        <f t="shared" si="6"/>
        <v>1.1020283322138631</v>
      </c>
      <c r="H59" s="184">
        <v>96958</v>
      </c>
      <c r="I59" s="44">
        <f t="shared" si="7"/>
        <v>5.5006635175367524E-3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383122</v>
      </c>
      <c r="F60" s="184">
        <v>595100</v>
      </c>
      <c r="G60" s="51">
        <f t="shared" si="6"/>
        <v>0.55329111875590542</v>
      </c>
      <c r="H60" s="184">
        <v>639900</v>
      </c>
      <c r="I60" s="51">
        <f t="shared" si="7"/>
        <v>-7.0010939209251444E-2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61478.133333333339</v>
      </c>
      <c r="F62" s="184">
        <v>180582.875</v>
      </c>
      <c r="G62" s="45">
        <f t="shared" ref="G62:G67" si="8">(F62-E62)/E62</f>
        <v>1.9373513021432009</v>
      </c>
      <c r="H62" s="184">
        <v>180832.875</v>
      </c>
      <c r="I62" s="44">
        <f t="shared" ref="I62:I67" si="9">(F62-H62)/H62</f>
        <v>-1.3824919832746119E-3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426467.48095238098</v>
      </c>
      <c r="F63" s="184">
        <v>897752.5</v>
      </c>
      <c r="G63" s="48">
        <f t="shared" si="8"/>
        <v>1.1050901653630241</v>
      </c>
      <c r="H63" s="184">
        <v>899700</v>
      </c>
      <c r="I63" s="44">
        <f t="shared" si="9"/>
        <v>-2.1646104256974547E-3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169642.28571428571</v>
      </c>
      <c r="F64" s="184">
        <v>464744</v>
      </c>
      <c r="G64" s="48">
        <f t="shared" si="8"/>
        <v>1.7395528069147184</v>
      </c>
      <c r="H64" s="184">
        <v>464744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84579.333333333328</v>
      </c>
      <c r="F65" s="184">
        <v>231424.5</v>
      </c>
      <c r="G65" s="48">
        <f t="shared" si="8"/>
        <v>1.7361825977977288</v>
      </c>
      <c r="H65" s="184">
        <v>255732.66666666666</v>
      </c>
      <c r="I65" s="84">
        <f t="shared" si="9"/>
        <v>-9.5053037155988382E-2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47093.166666666672</v>
      </c>
      <c r="F66" s="184">
        <v>110258.66666666667</v>
      </c>
      <c r="G66" s="48">
        <f t="shared" si="8"/>
        <v>1.3412880141846479</v>
      </c>
      <c r="H66" s="184">
        <v>106698.66666666667</v>
      </c>
      <c r="I66" s="84">
        <f t="shared" si="9"/>
        <v>3.3364990502849141E-2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35714.949999999997</v>
      </c>
      <c r="F67" s="184">
        <v>107291.6</v>
      </c>
      <c r="G67" s="51">
        <f t="shared" si="8"/>
        <v>2.0041089235740221</v>
      </c>
      <c r="H67" s="184">
        <v>104193</v>
      </c>
      <c r="I67" s="85">
        <f t="shared" si="9"/>
        <v>2.9739041970189992E-2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51238.933333333334</v>
      </c>
      <c r="F69" s="190">
        <v>101189.125</v>
      </c>
      <c r="G69" s="45">
        <f>(F69-E69)/E69</f>
        <v>0.97484839002633406</v>
      </c>
      <c r="H69" s="190">
        <v>101189.125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35932.813333333339</v>
      </c>
      <c r="F70" s="184">
        <v>75754.666666666672</v>
      </c>
      <c r="G70" s="48">
        <f>(F70-E70)/E70</f>
        <v>1.1082308797789651</v>
      </c>
      <c r="H70" s="184">
        <v>75754.666666666672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17695.305714285714</v>
      </c>
      <c r="F71" s="184">
        <v>36764.666666666664</v>
      </c>
      <c r="G71" s="48">
        <f>(F71-E71)/E71</f>
        <v>1.0776508335194197</v>
      </c>
      <c r="H71" s="184">
        <v>36764.666666666664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25502</v>
      </c>
      <c r="F72" s="184">
        <v>49932.5</v>
      </c>
      <c r="G72" s="48">
        <f>(F72-E72)/E72</f>
        <v>0.95798368755391738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15872.267857142859</v>
      </c>
      <c r="F73" s="193">
        <v>47092.25</v>
      </c>
      <c r="G73" s="48">
        <f>(F73-E73)/E73</f>
        <v>1.9669515675926226</v>
      </c>
      <c r="H73" s="193">
        <v>45347.875</v>
      </c>
      <c r="I73" s="59">
        <f>(F73-H73)/H73</f>
        <v>3.8466521308881618E-2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16433.686666666668</v>
      </c>
      <c r="F75" s="181">
        <v>29543</v>
      </c>
      <c r="G75" s="44">
        <f t="shared" ref="G75:G81" si="10">(F75-E75)/E75</f>
        <v>0.79770982611732877</v>
      </c>
      <c r="H75" s="181">
        <v>28293</v>
      </c>
      <c r="I75" s="45">
        <f t="shared" ref="I75:I81" si="11">(F75-H75)/H75</f>
        <v>4.4180539356024458E-2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16184</v>
      </c>
      <c r="F76" s="184">
        <v>41731.625</v>
      </c>
      <c r="G76" s="48">
        <f t="shared" si="10"/>
        <v>1.5785729733069698</v>
      </c>
      <c r="H76" s="184">
        <v>41731.625</v>
      </c>
      <c r="I76" s="44">
        <f t="shared" si="11"/>
        <v>0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7904.3066666666664</v>
      </c>
      <c r="F77" s="184">
        <v>19225.428571428572</v>
      </c>
      <c r="G77" s="48">
        <f t="shared" si="10"/>
        <v>1.4322726055789721</v>
      </c>
      <c r="H77" s="184">
        <v>19225.428571428572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12141.161111111112</v>
      </c>
      <c r="F78" s="184">
        <v>37501.857142857145</v>
      </c>
      <c r="G78" s="48">
        <f t="shared" si="10"/>
        <v>2.0888196606284155</v>
      </c>
      <c r="H78" s="184">
        <v>37278.285714285717</v>
      </c>
      <c r="I78" s="44">
        <f t="shared" si="11"/>
        <v>5.9973634593865162E-3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25836.990476190476</v>
      </c>
      <c r="F79" s="184">
        <v>44313.666666666664</v>
      </c>
      <c r="G79" s="48">
        <f t="shared" si="10"/>
        <v>0.71512493715175429</v>
      </c>
      <c r="H79" s="184">
        <v>46634.125</v>
      </c>
      <c r="I79" s="44">
        <f t="shared" si="11"/>
        <v>-4.9758805023860438E-2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29808.809523809527</v>
      </c>
      <c r="F81" s="187">
        <v>65472.3</v>
      </c>
      <c r="G81" s="51">
        <f t="shared" si="10"/>
        <v>1.1964077413995542</v>
      </c>
      <c r="H81" s="187">
        <v>65047.3</v>
      </c>
      <c r="I81" s="56">
        <f t="shared" si="11"/>
        <v>6.5337070101295514E-3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208</v>
      </c>
      <c r="F12" s="231" t="s">
        <v>225</v>
      </c>
      <c r="G12" s="223" t="s">
        <v>197</v>
      </c>
      <c r="H12" s="231" t="s">
        <v>210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12370.580000000002</v>
      </c>
      <c r="F15" s="155">
        <v>28533.200000000001</v>
      </c>
      <c r="G15" s="44">
        <f>(F15-E15)/E15</f>
        <v>1.3065369610802402</v>
      </c>
      <c r="H15" s="155">
        <v>30133.200000000001</v>
      </c>
      <c r="I15" s="118">
        <f>(F15-H15)/H15</f>
        <v>-5.3097580077787955E-2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18121.78</v>
      </c>
      <c r="F16" s="155">
        <v>19900</v>
      </c>
      <c r="G16" s="48">
        <f t="shared" ref="G16:G39" si="0">(F16-E16)/E16</f>
        <v>9.8126122268342358E-2</v>
      </c>
      <c r="H16" s="155">
        <v>19966.599999999999</v>
      </c>
      <c r="I16" s="48">
        <f>(F16-H16)/H16</f>
        <v>-3.3355704025722229E-3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9706.184444444445</v>
      </c>
      <c r="F17" s="155">
        <v>17933.2</v>
      </c>
      <c r="G17" s="48">
        <f t="shared" si="0"/>
        <v>0.8476055243586964</v>
      </c>
      <c r="H17" s="155">
        <v>18200</v>
      </c>
      <c r="I17" s="48">
        <f t="shared" ref="I17:I29" si="1">(F17-H17)/H17</f>
        <v>-1.465934065934062E-2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5179.42</v>
      </c>
      <c r="F18" s="155">
        <v>11566.6</v>
      </c>
      <c r="G18" s="48">
        <f t="shared" si="0"/>
        <v>1.2331844106096823</v>
      </c>
      <c r="H18" s="155">
        <v>11433.2</v>
      </c>
      <c r="I18" s="48">
        <f t="shared" si="1"/>
        <v>1.1667774551306688E-2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18633.763333333336</v>
      </c>
      <c r="F19" s="155">
        <v>25600</v>
      </c>
      <c r="G19" s="48">
        <f t="shared" si="0"/>
        <v>0.37385022778544091</v>
      </c>
      <c r="H19" s="155">
        <v>24666.6</v>
      </c>
      <c r="I19" s="48">
        <f t="shared" si="1"/>
        <v>3.7840642812548203E-2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8221.74</v>
      </c>
      <c r="F20" s="155">
        <v>26700</v>
      </c>
      <c r="G20" s="48">
        <f t="shared" si="0"/>
        <v>2.247487758065811</v>
      </c>
      <c r="H20" s="155">
        <v>26633.200000000001</v>
      </c>
      <c r="I20" s="48">
        <f t="shared" si="1"/>
        <v>2.5081477253953437E-3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10743.4</v>
      </c>
      <c r="F21" s="155">
        <v>17133.2</v>
      </c>
      <c r="G21" s="48">
        <f t="shared" si="0"/>
        <v>0.59476515814360453</v>
      </c>
      <c r="H21" s="155">
        <v>18500</v>
      </c>
      <c r="I21" s="48">
        <f t="shared" si="1"/>
        <v>-7.3881081081081046E-2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1925.64</v>
      </c>
      <c r="F22" s="155">
        <v>4233.2</v>
      </c>
      <c r="G22" s="48">
        <f t="shared" si="0"/>
        <v>1.198334060364346</v>
      </c>
      <c r="H22" s="155">
        <v>5000</v>
      </c>
      <c r="I22" s="48">
        <f t="shared" si="1"/>
        <v>-0.15336000000000002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2524.4088888888891</v>
      </c>
      <c r="F23" s="155">
        <v>4433.2</v>
      </c>
      <c r="G23" s="48">
        <f t="shared" si="0"/>
        <v>0.75613388920970692</v>
      </c>
      <c r="H23" s="155">
        <v>5133.2</v>
      </c>
      <c r="I23" s="48">
        <f t="shared" si="1"/>
        <v>-0.13636717836826931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2574.5</v>
      </c>
      <c r="F24" s="155">
        <v>4433.2</v>
      </c>
      <c r="G24" s="48">
        <f t="shared" si="0"/>
        <v>0.72196543018061754</v>
      </c>
      <c r="H24" s="155">
        <v>5133.2</v>
      </c>
      <c r="I24" s="48">
        <f t="shared" si="1"/>
        <v>-0.13636717836826931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2653.84</v>
      </c>
      <c r="F25" s="155">
        <v>4600</v>
      </c>
      <c r="G25" s="48">
        <f t="shared" si="0"/>
        <v>0.73333735266632494</v>
      </c>
      <c r="H25" s="155">
        <v>5133.2</v>
      </c>
      <c r="I25" s="48">
        <f t="shared" si="1"/>
        <v>-0.10387282786565882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8910.52</v>
      </c>
      <c r="F26" s="155">
        <v>13866.6</v>
      </c>
      <c r="G26" s="48">
        <f t="shared" si="0"/>
        <v>0.55620547397907194</v>
      </c>
      <c r="H26" s="155">
        <v>12600</v>
      </c>
      <c r="I26" s="48">
        <f t="shared" si="1"/>
        <v>0.10052380952380956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2524.048888888889</v>
      </c>
      <c r="F27" s="155">
        <v>4700</v>
      </c>
      <c r="G27" s="48">
        <f t="shared" si="0"/>
        <v>0.86208754540764299</v>
      </c>
      <c r="H27" s="155">
        <v>5000</v>
      </c>
      <c r="I27" s="48">
        <f t="shared" si="1"/>
        <v>-0.06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5460.6374999999998</v>
      </c>
      <c r="F28" s="155">
        <v>16766.599999999999</v>
      </c>
      <c r="G28" s="48">
        <f t="shared" si="0"/>
        <v>2.0704473607706055</v>
      </c>
      <c r="H28" s="155">
        <v>17300</v>
      </c>
      <c r="I28" s="48">
        <f t="shared" si="1"/>
        <v>-3.0832369942196614E-2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11664.882222222222</v>
      </c>
      <c r="F29" s="155">
        <v>16066.6</v>
      </c>
      <c r="G29" s="48">
        <f t="shared" si="0"/>
        <v>0.37734781148430896</v>
      </c>
      <c r="H29" s="155">
        <v>15700</v>
      </c>
      <c r="I29" s="48">
        <f t="shared" si="1"/>
        <v>2.3350318471337603E-2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12151.68</v>
      </c>
      <c r="F30" s="158">
        <v>20400</v>
      </c>
      <c r="G30" s="51">
        <f t="shared" si="0"/>
        <v>0.67878021804392474</v>
      </c>
      <c r="H30" s="158">
        <v>20200</v>
      </c>
      <c r="I30" s="51">
        <f>(F30-H30)/H30</f>
        <v>9.9009900990099011E-3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12496.880000000001</v>
      </c>
      <c r="F32" s="155">
        <v>20100</v>
      </c>
      <c r="G32" s="44">
        <f t="shared" si="0"/>
        <v>0.60840145700366799</v>
      </c>
      <c r="H32" s="155">
        <v>21400</v>
      </c>
      <c r="I32" s="45">
        <f>(F32-H32)/H32</f>
        <v>-6.0747663551401869E-2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12194.642222222221</v>
      </c>
      <c r="F33" s="155">
        <v>19400</v>
      </c>
      <c r="G33" s="48">
        <f t="shared" si="0"/>
        <v>0.59086258099868649</v>
      </c>
      <c r="H33" s="155">
        <v>20066.599999999999</v>
      </c>
      <c r="I33" s="48">
        <f>(F33-H33)/H33</f>
        <v>-3.3219379466376896E-2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12672.66</v>
      </c>
      <c r="F34" s="155">
        <v>26166.6</v>
      </c>
      <c r="G34" s="48">
        <f>(F34-E34)/E34</f>
        <v>1.064807230684008</v>
      </c>
      <c r="H34" s="155">
        <v>31200</v>
      </c>
      <c r="I34" s="48">
        <f>(F34-H34)/H34</f>
        <v>-0.16132692307692312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8131.4740476190473</v>
      </c>
      <c r="F35" s="155">
        <v>14866.6</v>
      </c>
      <c r="G35" s="48">
        <f t="shared" si="0"/>
        <v>0.82827860151051524</v>
      </c>
      <c r="H35" s="155">
        <v>15500</v>
      </c>
      <c r="I35" s="48">
        <f>(F35-H35)/H35</f>
        <v>-4.0864516129032233E-2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8734.5311111111114</v>
      </c>
      <c r="F36" s="155">
        <v>25066.6</v>
      </c>
      <c r="G36" s="55">
        <f t="shared" si="0"/>
        <v>1.8698277768010949</v>
      </c>
      <c r="H36" s="155">
        <v>24366.6</v>
      </c>
      <c r="I36" s="48">
        <f>(F36-H36)/H36</f>
        <v>2.8727848776604042E-2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291304.68</v>
      </c>
      <c r="F38" s="156">
        <v>470000</v>
      </c>
      <c r="G38" s="45">
        <f t="shared" si="0"/>
        <v>0.61343099602793894</v>
      </c>
      <c r="H38" s="156">
        <v>453000</v>
      </c>
      <c r="I38" s="45">
        <f>(F38-H38)/H38</f>
        <v>3.7527593818984545E-2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180091.13333333333</v>
      </c>
      <c r="F39" s="157">
        <v>382333.2</v>
      </c>
      <c r="G39" s="51">
        <f t="shared" si="0"/>
        <v>1.122998467072412</v>
      </c>
      <c r="H39" s="157">
        <v>368666.6</v>
      </c>
      <c r="I39" s="51">
        <f>(F39-H39)/H39</f>
        <v>3.7070350283969405E-2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223</v>
      </c>
      <c r="E12" s="231" t="s">
        <v>225</v>
      </c>
      <c r="F12" s="238" t="s">
        <v>186</v>
      </c>
      <c r="G12" s="223" t="s">
        <v>208</v>
      </c>
      <c r="H12" s="240" t="s">
        <v>226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31887.555555555555</v>
      </c>
      <c r="E15" s="144">
        <v>28533.200000000001</v>
      </c>
      <c r="F15" s="67">
        <f t="shared" ref="F15:F30" si="0">D15-E15</f>
        <v>3354.355555555554</v>
      </c>
      <c r="G15" s="42">
        <v>12370.580000000002</v>
      </c>
      <c r="H15" s="66">
        <f>AVERAGE(D15:E15)</f>
        <v>30210.37777777778</v>
      </c>
      <c r="I15" s="69">
        <f>(H15-G15)/G15</f>
        <v>1.4421149030827798</v>
      </c>
    </row>
    <row r="16" spans="1:9" ht="16.5" customHeight="1">
      <c r="A16" s="37"/>
      <c r="B16" s="34" t="s">
        <v>5</v>
      </c>
      <c r="C16" s="15" t="s">
        <v>164</v>
      </c>
      <c r="D16" s="144">
        <v>30612.25</v>
      </c>
      <c r="E16" s="144">
        <v>19900</v>
      </c>
      <c r="F16" s="71">
        <f t="shared" si="0"/>
        <v>10712.25</v>
      </c>
      <c r="G16" s="46">
        <v>18121.78</v>
      </c>
      <c r="H16" s="68">
        <f t="shared" ref="H16:H30" si="1">AVERAGE(D16:E16)</f>
        <v>25256.125</v>
      </c>
      <c r="I16" s="72">
        <f t="shared" ref="I16:I39" si="2">(H16-G16)/G16</f>
        <v>0.39368897536555469</v>
      </c>
    </row>
    <row r="17" spans="1:9" ht="16.5">
      <c r="A17" s="37"/>
      <c r="B17" s="34" t="s">
        <v>6</v>
      </c>
      <c r="C17" s="15" t="s">
        <v>165</v>
      </c>
      <c r="D17" s="144">
        <v>25424.75</v>
      </c>
      <c r="E17" s="144">
        <v>17933.2</v>
      </c>
      <c r="F17" s="71">
        <f t="shared" si="0"/>
        <v>7491.5499999999993</v>
      </c>
      <c r="G17" s="46">
        <v>9706.184444444445</v>
      </c>
      <c r="H17" s="68">
        <f t="shared" si="1"/>
        <v>21678.974999999999</v>
      </c>
      <c r="I17" s="72">
        <f t="shared" si="2"/>
        <v>1.2335218462089346</v>
      </c>
    </row>
    <row r="18" spans="1:9" ht="16.5">
      <c r="A18" s="37"/>
      <c r="B18" s="34" t="s">
        <v>7</v>
      </c>
      <c r="C18" s="15" t="s">
        <v>166</v>
      </c>
      <c r="D18" s="144">
        <v>12987.555555555555</v>
      </c>
      <c r="E18" s="144">
        <v>11566.6</v>
      </c>
      <c r="F18" s="71">
        <f t="shared" si="0"/>
        <v>1420.9555555555544</v>
      </c>
      <c r="G18" s="46">
        <v>5179.42</v>
      </c>
      <c r="H18" s="68">
        <f t="shared" si="1"/>
        <v>12277.077777777777</v>
      </c>
      <c r="I18" s="72">
        <f t="shared" si="2"/>
        <v>1.3703576419324512</v>
      </c>
    </row>
    <row r="19" spans="1:9" ht="16.5">
      <c r="A19" s="37"/>
      <c r="B19" s="34" t="s">
        <v>8</v>
      </c>
      <c r="C19" s="15" t="s">
        <v>167</v>
      </c>
      <c r="D19" s="144">
        <v>29271.142857142859</v>
      </c>
      <c r="E19" s="144">
        <v>25600</v>
      </c>
      <c r="F19" s="71">
        <f t="shared" si="0"/>
        <v>3671.1428571428587</v>
      </c>
      <c r="G19" s="46">
        <v>18633.763333333336</v>
      </c>
      <c r="H19" s="68">
        <f t="shared" si="1"/>
        <v>27435.571428571428</v>
      </c>
      <c r="I19" s="72">
        <f t="shared" si="2"/>
        <v>0.47235804908463241</v>
      </c>
    </row>
    <row r="20" spans="1:9" ht="16.5">
      <c r="A20" s="37"/>
      <c r="B20" s="34" t="s">
        <v>9</v>
      </c>
      <c r="C20" s="15" t="s">
        <v>168</v>
      </c>
      <c r="D20" s="144">
        <v>34488.666666666664</v>
      </c>
      <c r="E20" s="144">
        <v>26700</v>
      </c>
      <c r="F20" s="71">
        <f t="shared" si="0"/>
        <v>7788.6666666666642</v>
      </c>
      <c r="G20" s="46">
        <v>8221.74</v>
      </c>
      <c r="H20" s="68">
        <f t="shared" si="1"/>
        <v>30594.333333333332</v>
      </c>
      <c r="I20" s="72">
        <f t="shared" si="2"/>
        <v>2.7211506728908152</v>
      </c>
    </row>
    <row r="21" spans="1:9" ht="16.5">
      <c r="A21" s="37"/>
      <c r="B21" s="34" t="s">
        <v>10</v>
      </c>
      <c r="C21" s="15" t="s">
        <v>169</v>
      </c>
      <c r="D21" s="144">
        <v>23816.444444444445</v>
      </c>
      <c r="E21" s="144">
        <v>17133.2</v>
      </c>
      <c r="F21" s="71">
        <f t="shared" si="0"/>
        <v>6683.2444444444445</v>
      </c>
      <c r="G21" s="46">
        <v>10743.4</v>
      </c>
      <c r="H21" s="68">
        <f t="shared" si="1"/>
        <v>20474.822222222225</v>
      </c>
      <c r="I21" s="72">
        <f t="shared" si="2"/>
        <v>0.90580470076718966</v>
      </c>
    </row>
    <row r="22" spans="1:9" ht="16.5">
      <c r="A22" s="37"/>
      <c r="B22" s="34" t="s">
        <v>11</v>
      </c>
      <c r="C22" s="15" t="s">
        <v>170</v>
      </c>
      <c r="D22" s="144">
        <v>5049.7777777777774</v>
      </c>
      <c r="E22" s="144">
        <v>4233.2</v>
      </c>
      <c r="F22" s="71">
        <f t="shared" si="0"/>
        <v>816.57777777777756</v>
      </c>
      <c r="G22" s="46">
        <v>1925.64</v>
      </c>
      <c r="H22" s="68">
        <f t="shared" si="1"/>
        <v>4641.4888888888891</v>
      </c>
      <c r="I22" s="72">
        <f t="shared" si="2"/>
        <v>1.4103616921589126</v>
      </c>
    </row>
    <row r="23" spans="1:9" ht="16.5">
      <c r="A23" s="37"/>
      <c r="B23" s="34" t="s">
        <v>12</v>
      </c>
      <c r="C23" s="15" t="s">
        <v>171</v>
      </c>
      <c r="D23" s="144">
        <v>5056</v>
      </c>
      <c r="E23" s="144">
        <v>4433.2</v>
      </c>
      <c r="F23" s="71">
        <f t="shared" si="0"/>
        <v>622.80000000000018</v>
      </c>
      <c r="G23" s="46">
        <v>2524.4088888888891</v>
      </c>
      <c r="H23" s="68">
        <f t="shared" si="1"/>
        <v>4744.6000000000004</v>
      </c>
      <c r="I23" s="72">
        <f t="shared" si="2"/>
        <v>0.87948949985211056</v>
      </c>
    </row>
    <row r="24" spans="1:9" ht="16.5">
      <c r="A24" s="37"/>
      <c r="B24" s="34" t="s">
        <v>13</v>
      </c>
      <c r="C24" s="15" t="s">
        <v>172</v>
      </c>
      <c r="D24" s="144">
        <v>5556.25</v>
      </c>
      <c r="E24" s="144">
        <v>4433.2</v>
      </c>
      <c r="F24" s="71">
        <f t="shared" si="0"/>
        <v>1123.0500000000002</v>
      </c>
      <c r="G24" s="46">
        <v>2574.5</v>
      </c>
      <c r="H24" s="68">
        <f t="shared" si="1"/>
        <v>4994.7250000000004</v>
      </c>
      <c r="I24" s="72">
        <f t="shared" si="2"/>
        <v>0.94007574286269191</v>
      </c>
    </row>
    <row r="25" spans="1:9" ht="16.5">
      <c r="A25" s="37"/>
      <c r="B25" s="34" t="s">
        <v>14</v>
      </c>
      <c r="C25" s="15" t="s">
        <v>173</v>
      </c>
      <c r="D25" s="144">
        <v>5716.666666666667</v>
      </c>
      <c r="E25" s="144">
        <v>4600</v>
      </c>
      <c r="F25" s="71">
        <f t="shared" si="0"/>
        <v>1116.666666666667</v>
      </c>
      <c r="G25" s="46">
        <v>2653.84</v>
      </c>
      <c r="H25" s="68">
        <f t="shared" si="1"/>
        <v>5158.3333333333339</v>
      </c>
      <c r="I25" s="72">
        <f t="shared" si="2"/>
        <v>0.94372431395010015</v>
      </c>
    </row>
    <row r="26" spans="1:9" ht="16.5">
      <c r="A26" s="37"/>
      <c r="B26" s="34" t="s">
        <v>15</v>
      </c>
      <c r="C26" s="15" t="s">
        <v>174</v>
      </c>
      <c r="D26" s="144">
        <v>16812.25</v>
      </c>
      <c r="E26" s="144">
        <v>13866.6</v>
      </c>
      <c r="F26" s="71">
        <f t="shared" si="0"/>
        <v>2945.6499999999996</v>
      </c>
      <c r="G26" s="46">
        <v>8910.52</v>
      </c>
      <c r="H26" s="68">
        <f t="shared" si="1"/>
        <v>15339.424999999999</v>
      </c>
      <c r="I26" s="72">
        <f t="shared" si="2"/>
        <v>0.72149605185780386</v>
      </c>
    </row>
    <row r="27" spans="1:9" ht="16.5">
      <c r="A27" s="37"/>
      <c r="B27" s="34" t="s">
        <v>16</v>
      </c>
      <c r="C27" s="15" t="s">
        <v>175</v>
      </c>
      <c r="D27" s="144">
        <v>5306</v>
      </c>
      <c r="E27" s="144">
        <v>4700</v>
      </c>
      <c r="F27" s="71">
        <f t="shared" si="0"/>
        <v>606</v>
      </c>
      <c r="G27" s="46">
        <v>2524.048888888889</v>
      </c>
      <c r="H27" s="68">
        <f t="shared" si="1"/>
        <v>5003</v>
      </c>
      <c r="I27" s="72">
        <f t="shared" si="2"/>
        <v>0.98213276376051872</v>
      </c>
    </row>
    <row r="28" spans="1:9" ht="16.5">
      <c r="A28" s="37"/>
      <c r="B28" s="34" t="s">
        <v>17</v>
      </c>
      <c r="C28" s="15" t="s">
        <v>176</v>
      </c>
      <c r="D28" s="144">
        <v>20488.666666666668</v>
      </c>
      <c r="E28" s="144">
        <v>16766.599999999999</v>
      </c>
      <c r="F28" s="71">
        <f t="shared" si="0"/>
        <v>3722.0666666666693</v>
      </c>
      <c r="G28" s="46">
        <v>5460.6374999999998</v>
      </c>
      <c r="H28" s="68">
        <f t="shared" si="1"/>
        <v>18627.633333333331</v>
      </c>
      <c r="I28" s="72">
        <f t="shared" si="2"/>
        <v>2.4112561643825159</v>
      </c>
    </row>
    <row r="29" spans="1:9" ht="16.5">
      <c r="A29" s="37"/>
      <c r="B29" s="34" t="s">
        <v>18</v>
      </c>
      <c r="C29" s="15" t="s">
        <v>177</v>
      </c>
      <c r="D29" s="144">
        <v>26793.75</v>
      </c>
      <c r="E29" s="144">
        <v>16066.6</v>
      </c>
      <c r="F29" s="71">
        <f t="shared" si="0"/>
        <v>10727.15</v>
      </c>
      <c r="G29" s="46">
        <v>11664.882222222222</v>
      </c>
      <c r="H29" s="68">
        <f t="shared" si="1"/>
        <v>21430.174999999999</v>
      </c>
      <c r="I29" s="72">
        <f t="shared" si="2"/>
        <v>0.83715313980404993</v>
      </c>
    </row>
    <row r="30" spans="1:9" ht="17.25" thickBot="1">
      <c r="A30" s="38"/>
      <c r="B30" s="36" t="s">
        <v>19</v>
      </c>
      <c r="C30" s="16" t="s">
        <v>178</v>
      </c>
      <c r="D30" s="155">
        <v>22493.111111111109</v>
      </c>
      <c r="E30" s="147">
        <v>20400</v>
      </c>
      <c r="F30" s="74">
        <f t="shared" si="0"/>
        <v>2093.1111111111095</v>
      </c>
      <c r="G30" s="49">
        <v>12151.68</v>
      </c>
      <c r="H30" s="100">
        <f t="shared" si="1"/>
        <v>21446.555555555555</v>
      </c>
      <c r="I30" s="75">
        <f t="shared" si="2"/>
        <v>0.76490456920817151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27988.666666666668</v>
      </c>
      <c r="E32" s="144">
        <v>20100</v>
      </c>
      <c r="F32" s="67">
        <f>D32-E32</f>
        <v>7888.6666666666679</v>
      </c>
      <c r="G32" s="54">
        <v>12496.880000000001</v>
      </c>
      <c r="H32" s="68">
        <f>AVERAGE(D32:E32)</f>
        <v>24044.333333333336</v>
      </c>
      <c r="I32" s="78">
        <f t="shared" si="2"/>
        <v>0.92402690378185071</v>
      </c>
    </row>
    <row r="33" spans="1:9" ht="16.5">
      <c r="A33" s="37"/>
      <c r="B33" s="34" t="s">
        <v>27</v>
      </c>
      <c r="C33" s="15" t="s">
        <v>180</v>
      </c>
      <c r="D33" s="47">
        <v>25299.75</v>
      </c>
      <c r="E33" s="144">
        <v>19400</v>
      </c>
      <c r="F33" s="79">
        <f>D33-E33</f>
        <v>5899.75</v>
      </c>
      <c r="G33" s="46">
        <v>12194.642222222221</v>
      </c>
      <c r="H33" s="68">
        <f>AVERAGE(D33:E33)</f>
        <v>22349.875</v>
      </c>
      <c r="I33" s="72">
        <f t="shared" si="2"/>
        <v>0.83276184677824838</v>
      </c>
    </row>
    <row r="34" spans="1:9" ht="16.5">
      <c r="A34" s="37"/>
      <c r="B34" s="39" t="s">
        <v>28</v>
      </c>
      <c r="C34" s="15" t="s">
        <v>181</v>
      </c>
      <c r="D34" s="47">
        <v>29282.857142857141</v>
      </c>
      <c r="E34" s="144">
        <v>26166.6</v>
      </c>
      <c r="F34" s="71">
        <f>D34-E34</f>
        <v>3116.2571428571428</v>
      </c>
      <c r="G34" s="46">
        <v>12672.66</v>
      </c>
      <c r="H34" s="68">
        <f>AVERAGE(D34:E34)</f>
        <v>27724.728571428568</v>
      </c>
      <c r="I34" s="72">
        <f t="shared" si="2"/>
        <v>1.1877592053624551</v>
      </c>
    </row>
    <row r="35" spans="1:9" ht="16.5">
      <c r="A35" s="37"/>
      <c r="B35" s="34" t="s">
        <v>29</v>
      </c>
      <c r="C35" s="15" t="s">
        <v>182</v>
      </c>
      <c r="D35" s="47">
        <v>23370</v>
      </c>
      <c r="E35" s="144">
        <v>14866.6</v>
      </c>
      <c r="F35" s="79">
        <f>D35-E35</f>
        <v>8503.4</v>
      </c>
      <c r="G35" s="46">
        <v>8131.4740476190473</v>
      </c>
      <c r="H35" s="68">
        <f>AVERAGE(D35:E35)</f>
        <v>19118.3</v>
      </c>
      <c r="I35" s="72">
        <f t="shared" si="2"/>
        <v>1.3511481298520496</v>
      </c>
    </row>
    <row r="36" spans="1:9" ht="17.25" thickBot="1">
      <c r="A36" s="38"/>
      <c r="B36" s="39" t="s">
        <v>30</v>
      </c>
      <c r="C36" s="15" t="s">
        <v>183</v>
      </c>
      <c r="D36" s="50">
        <v>27149.777777777777</v>
      </c>
      <c r="E36" s="144">
        <v>25066.6</v>
      </c>
      <c r="F36" s="71">
        <f>D36-E36</f>
        <v>2083.1777777777788</v>
      </c>
      <c r="G36" s="49">
        <v>8734.5311111111114</v>
      </c>
      <c r="H36" s="68">
        <f>AVERAGE(D36:E36)</f>
        <v>26108.188888888886</v>
      </c>
      <c r="I36" s="80">
        <f t="shared" si="2"/>
        <v>1.9890773250182732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586974.5</v>
      </c>
      <c r="E38" s="145">
        <v>470000</v>
      </c>
      <c r="F38" s="67">
        <f>D38-E38</f>
        <v>116974.5</v>
      </c>
      <c r="G38" s="46">
        <v>291304.68</v>
      </c>
      <c r="H38" s="67">
        <f>AVERAGE(D38:E38)</f>
        <v>528487.25</v>
      </c>
      <c r="I38" s="78">
        <f t="shared" si="2"/>
        <v>0.81420789394801352</v>
      </c>
    </row>
    <row r="39" spans="1:9" ht="17.25" thickBot="1">
      <c r="A39" s="38"/>
      <c r="B39" s="36" t="s">
        <v>32</v>
      </c>
      <c r="C39" s="16" t="s">
        <v>185</v>
      </c>
      <c r="D39" s="57">
        <v>314141.14285714284</v>
      </c>
      <c r="E39" s="146">
        <v>382333.2</v>
      </c>
      <c r="F39" s="74">
        <f>D39-E39</f>
        <v>-68192.057142857171</v>
      </c>
      <c r="G39" s="46">
        <v>180091.13333333333</v>
      </c>
      <c r="H39" s="81">
        <f>AVERAGE(D39:E39)</f>
        <v>348237.17142857146</v>
      </c>
      <c r="I39" s="75">
        <f t="shared" si="2"/>
        <v>0.9336719414387501</v>
      </c>
    </row>
    <row r="40" spans="1:9" ht="15.75" customHeight="1" thickBot="1">
      <c r="A40" s="233"/>
      <c r="B40" s="234"/>
      <c r="C40" s="235"/>
      <c r="D40" s="83">
        <f>SUM(D15:D39)</f>
        <v>1335967.5317460317</v>
      </c>
      <c r="E40" s="83">
        <f>SUM(E15:E39)</f>
        <v>1194798.6000000001</v>
      </c>
      <c r="F40" s="83">
        <f>SUM(F15:F39)</f>
        <v>141168.93174603171</v>
      </c>
      <c r="G40" s="83">
        <f>SUM(G15:G39)</f>
        <v>658993.02599206346</v>
      </c>
      <c r="H40" s="83">
        <f>AVERAGE(D40:E40)</f>
        <v>1265383.0658730159</v>
      </c>
      <c r="I40" s="75">
        <f>(H40-G40)/G40</f>
        <v>0.92017671805870593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59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226</v>
      </c>
      <c r="G13" s="223" t="s">
        <v>197</v>
      </c>
      <c r="H13" s="240" t="s">
        <v>211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12370.580000000002</v>
      </c>
      <c r="F16" s="42">
        <v>30210.37777777778</v>
      </c>
      <c r="G16" s="21">
        <f t="shared" ref="G16:G31" si="0">(F16-E16)/E16</f>
        <v>1.4421149030827798</v>
      </c>
      <c r="H16" s="181">
        <v>31399.266666666666</v>
      </c>
      <c r="I16" s="21">
        <f t="shared" ref="I16:I31" si="1">(F16-H16)/H16</f>
        <v>-3.7863587755411064E-2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18121.78</v>
      </c>
      <c r="F17" s="46">
        <v>25256.125</v>
      </c>
      <c r="G17" s="21">
        <f t="shared" si="0"/>
        <v>0.39368897536555469</v>
      </c>
      <c r="H17" s="184">
        <v>24914.424999999999</v>
      </c>
      <c r="I17" s="21">
        <f t="shared" si="1"/>
        <v>1.371494626105161E-2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9706.184444444445</v>
      </c>
      <c r="F18" s="46">
        <v>21678.974999999999</v>
      </c>
      <c r="G18" s="21">
        <f t="shared" si="0"/>
        <v>1.2335218462089346</v>
      </c>
      <c r="H18" s="184">
        <v>20906.125</v>
      </c>
      <c r="I18" s="21">
        <f t="shared" si="1"/>
        <v>3.6967635083019861E-2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5179.42</v>
      </c>
      <c r="F19" s="46">
        <v>12277.077777777777</v>
      </c>
      <c r="G19" s="21">
        <f t="shared" si="0"/>
        <v>1.3703576419324512</v>
      </c>
      <c r="H19" s="184">
        <v>11991.6</v>
      </c>
      <c r="I19" s="21">
        <f t="shared" si="1"/>
        <v>2.3806479350359941E-2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18633.763333333336</v>
      </c>
      <c r="F20" s="46">
        <v>27435.571428571428</v>
      </c>
      <c r="G20" s="21">
        <f t="shared" si="0"/>
        <v>0.47235804908463241</v>
      </c>
      <c r="H20" s="184">
        <v>30076.014285714286</v>
      </c>
      <c r="I20" s="21">
        <f t="shared" si="1"/>
        <v>-8.7792312906202929E-2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8221.74</v>
      </c>
      <c r="F21" s="46">
        <v>30594.333333333332</v>
      </c>
      <c r="G21" s="21">
        <f t="shared" si="0"/>
        <v>2.7211506728908152</v>
      </c>
      <c r="H21" s="184">
        <v>28033.155555555553</v>
      </c>
      <c r="I21" s="21">
        <f t="shared" si="1"/>
        <v>9.1362450178043189E-2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10743.4</v>
      </c>
      <c r="F22" s="46">
        <v>20474.822222222225</v>
      </c>
      <c r="G22" s="21">
        <f t="shared" si="0"/>
        <v>0.90580470076718966</v>
      </c>
      <c r="H22" s="184">
        <v>21188.777777777777</v>
      </c>
      <c r="I22" s="21">
        <f t="shared" si="1"/>
        <v>-3.3694985290955763E-2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1925.64</v>
      </c>
      <c r="F23" s="46">
        <v>4641.4888888888891</v>
      </c>
      <c r="G23" s="21">
        <f t="shared" si="0"/>
        <v>1.4103616921589126</v>
      </c>
      <c r="H23" s="184">
        <v>5055.5555555555557</v>
      </c>
      <c r="I23" s="21">
        <f t="shared" si="1"/>
        <v>-8.1903296703296685E-2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2524.4088888888891</v>
      </c>
      <c r="F24" s="46">
        <v>4744.6000000000004</v>
      </c>
      <c r="G24" s="21">
        <f t="shared" si="0"/>
        <v>0.87948949985211056</v>
      </c>
      <c r="H24" s="184">
        <v>5438.4750000000004</v>
      </c>
      <c r="I24" s="21">
        <f t="shared" si="1"/>
        <v>-0.12758631785564886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2574.5</v>
      </c>
      <c r="F25" s="46">
        <v>4994.7250000000004</v>
      </c>
      <c r="G25" s="21">
        <f t="shared" si="0"/>
        <v>0.94007574286269191</v>
      </c>
      <c r="H25" s="184">
        <v>5438.4750000000004</v>
      </c>
      <c r="I25" s="21">
        <f t="shared" si="1"/>
        <v>-8.1594564652774898E-2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2653.84</v>
      </c>
      <c r="F26" s="46">
        <v>5158.3333333333339</v>
      </c>
      <c r="G26" s="21">
        <f t="shared" si="0"/>
        <v>0.94372431395010015</v>
      </c>
      <c r="H26" s="184">
        <v>5407.2250000000004</v>
      </c>
      <c r="I26" s="21">
        <f t="shared" si="1"/>
        <v>-4.6029463665127009E-2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8910.52</v>
      </c>
      <c r="F27" s="46">
        <v>15339.424999999999</v>
      </c>
      <c r="G27" s="21">
        <f t="shared" si="0"/>
        <v>0.72149605185780386</v>
      </c>
      <c r="H27" s="184">
        <v>15706.125</v>
      </c>
      <c r="I27" s="21">
        <f t="shared" si="1"/>
        <v>-2.3347579367921797E-2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2524.048888888889</v>
      </c>
      <c r="F28" s="46">
        <v>5003</v>
      </c>
      <c r="G28" s="21">
        <f t="shared" si="0"/>
        <v>0.98213276376051872</v>
      </c>
      <c r="H28" s="184">
        <v>5434.375</v>
      </c>
      <c r="I28" s="21">
        <f t="shared" si="1"/>
        <v>-7.9378953421506609E-2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5460.6374999999998</v>
      </c>
      <c r="F29" s="46">
        <v>18627.633333333331</v>
      </c>
      <c r="G29" s="21">
        <f t="shared" si="0"/>
        <v>2.4112561643825159</v>
      </c>
      <c r="H29" s="184">
        <v>18252.666666666664</v>
      </c>
      <c r="I29" s="21">
        <f t="shared" si="1"/>
        <v>2.0543116987472181E-2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11664.882222222222</v>
      </c>
      <c r="F30" s="46">
        <v>21430.174999999999</v>
      </c>
      <c r="G30" s="21">
        <f t="shared" si="0"/>
        <v>0.83715313980404993</v>
      </c>
      <c r="H30" s="184">
        <v>20434.375</v>
      </c>
      <c r="I30" s="21">
        <f t="shared" si="1"/>
        <v>4.8731610337972131E-2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12151.68</v>
      </c>
      <c r="F31" s="49">
        <v>21446.555555555555</v>
      </c>
      <c r="G31" s="23">
        <f t="shared" si="0"/>
        <v>0.76490456920817151</v>
      </c>
      <c r="H31" s="187">
        <v>21235.444444444445</v>
      </c>
      <c r="I31" s="23">
        <f t="shared" si="1"/>
        <v>9.9414500913042932E-3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12496.880000000001</v>
      </c>
      <c r="F33" s="54">
        <v>24044.333333333336</v>
      </c>
      <c r="G33" s="21">
        <f>(F33-E33)/E33</f>
        <v>0.92402690378185071</v>
      </c>
      <c r="H33" s="190">
        <v>23277.666666666664</v>
      </c>
      <c r="I33" s="21">
        <f>(F33-H33)/H33</f>
        <v>3.2935718070253528E-2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12194.642222222221</v>
      </c>
      <c r="F34" s="46">
        <v>22349.875</v>
      </c>
      <c r="G34" s="21">
        <f>(F34-E34)/E34</f>
        <v>0.83276184677824838</v>
      </c>
      <c r="H34" s="184">
        <v>21276.924999999999</v>
      </c>
      <c r="I34" s="21">
        <f>(F34-H34)/H34</f>
        <v>5.042786962871753E-2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12672.66</v>
      </c>
      <c r="F35" s="46">
        <v>27724.728571428568</v>
      </c>
      <c r="G35" s="21">
        <f>(F35-E35)/E35</f>
        <v>1.1877592053624551</v>
      </c>
      <c r="H35" s="184">
        <v>30667.142857142855</v>
      </c>
      <c r="I35" s="21">
        <f>(F35-H35)/H35</f>
        <v>-9.5946802068290912E-2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8131.4740476190473</v>
      </c>
      <c r="F36" s="46">
        <v>19118.3</v>
      </c>
      <c r="G36" s="21">
        <f>(F36-E36)/E36</f>
        <v>1.3511481298520496</v>
      </c>
      <c r="H36" s="184">
        <v>20158.333333333336</v>
      </c>
      <c r="I36" s="21">
        <f>(F36-H36)/H36</f>
        <v>-5.1593220338983198E-2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8734.5311111111114</v>
      </c>
      <c r="F37" s="49">
        <v>26108.188888888886</v>
      </c>
      <c r="G37" s="23">
        <f>(F37-E37)/E37</f>
        <v>1.9890773250182732</v>
      </c>
      <c r="H37" s="187">
        <v>26510.966666666667</v>
      </c>
      <c r="I37" s="23">
        <f>(F37-H37)/H37</f>
        <v>-1.5192874060085109E-2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291304.68</v>
      </c>
      <c r="F39" s="46">
        <v>528487.25</v>
      </c>
      <c r="G39" s="21">
        <f t="shared" ref="G39:G44" si="2">(F39-E39)/E39</f>
        <v>0.81420789394801352</v>
      </c>
      <c r="H39" s="184">
        <v>523362.25</v>
      </c>
      <c r="I39" s="21">
        <f t="shared" ref="I39:I44" si="3">(F39-H39)/H39</f>
        <v>9.7924525507905851E-3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180091.13333333333</v>
      </c>
      <c r="F40" s="46">
        <v>348237.17142857146</v>
      </c>
      <c r="G40" s="21">
        <f t="shared" si="2"/>
        <v>0.9336719414387501</v>
      </c>
      <c r="H40" s="184">
        <v>347453.87142857141</v>
      </c>
      <c r="I40" s="21">
        <f t="shared" si="3"/>
        <v>2.2543999776991263E-3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136419.5</v>
      </c>
      <c r="F41" s="57">
        <v>247781.33333333334</v>
      </c>
      <c r="G41" s="21">
        <f t="shared" si="2"/>
        <v>0.81631902575022885</v>
      </c>
      <c r="H41" s="192">
        <v>249579.6</v>
      </c>
      <c r="I41" s="21">
        <f t="shared" si="3"/>
        <v>-7.2051829022350498E-3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46897.5</v>
      </c>
      <c r="F42" s="47">
        <v>105586</v>
      </c>
      <c r="G42" s="21">
        <f t="shared" si="2"/>
        <v>1.2514206514206514</v>
      </c>
      <c r="H42" s="185">
        <v>117086</v>
      </c>
      <c r="I42" s="21">
        <f t="shared" si="3"/>
        <v>-9.8218403566609158E-2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40322.666666666672</v>
      </c>
      <c r="F43" s="47">
        <v>115666</v>
      </c>
      <c r="G43" s="21">
        <f t="shared" si="2"/>
        <v>1.8685106805105478</v>
      </c>
      <c r="H43" s="185">
        <v>118999.33333333333</v>
      </c>
      <c r="I43" s="21">
        <f t="shared" si="3"/>
        <v>-2.8011361408187122E-2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90050.980952380953</v>
      </c>
      <c r="F44" s="50">
        <v>249310.42857142858</v>
      </c>
      <c r="G44" s="31">
        <f t="shared" si="2"/>
        <v>1.7685476153032045</v>
      </c>
      <c r="H44" s="188">
        <v>260646.625</v>
      </c>
      <c r="I44" s="31">
        <f t="shared" si="3"/>
        <v>-4.3492588590285486E-2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76835.877777777772</v>
      </c>
      <c r="F46" s="43">
        <v>172847.55555555556</v>
      </c>
      <c r="G46" s="21">
        <f t="shared" ref="G46:G51" si="4">(F46-E46)/E46</f>
        <v>1.24956830786081</v>
      </c>
      <c r="H46" s="182">
        <v>172114.22222222222</v>
      </c>
      <c r="I46" s="21">
        <f t="shared" ref="I46:I51" si="5">(F46-H46)/H46</f>
        <v>4.2607364101876063E-3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45691.551111111112</v>
      </c>
      <c r="F47" s="47">
        <v>134596.79999999999</v>
      </c>
      <c r="G47" s="21">
        <f t="shared" si="4"/>
        <v>1.9457699886942383</v>
      </c>
      <c r="H47" s="185">
        <v>134896.79999999999</v>
      </c>
      <c r="I47" s="21">
        <f t="shared" si="5"/>
        <v>-2.2239222872595943E-3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141332.28888888887</v>
      </c>
      <c r="F48" s="47">
        <v>405784.75</v>
      </c>
      <c r="G48" s="21">
        <f t="shared" si="4"/>
        <v>1.8711397316929859</v>
      </c>
      <c r="H48" s="185">
        <v>405784.75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190923.75</v>
      </c>
      <c r="F49" s="47">
        <v>491911.38</v>
      </c>
      <c r="G49" s="21">
        <f t="shared" si="4"/>
        <v>1.5764808202227329</v>
      </c>
      <c r="H49" s="185">
        <v>487148.33285714284</v>
      </c>
      <c r="I49" s="21">
        <f t="shared" si="5"/>
        <v>9.777406226398673E-3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39726</v>
      </c>
      <c r="G50" s="21">
        <f t="shared" si="4"/>
        <v>1.2623006833712984</v>
      </c>
      <c r="H50" s="185">
        <v>33059.333333333336</v>
      </c>
      <c r="I50" s="21">
        <f t="shared" si="5"/>
        <v>0.20165762568311513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189082.66666666666</v>
      </c>
      <c r="F51" s="50">
        <v>702000</v>
      </c>
      <c r="G51" s="31">
        <f t="shared" si="4"/>
        <v>2.7126618339773789</v>
      </c>
      <c r="H51" s="188">
        <v>702000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35705.53333333334</v>
      </c>
      <c r="F53" s="66">
        <v>76663.333333333328</v>
      </c>
      <c r="G53" s="22">
        <f t="shared" ref="G53:G61" si="6">(F53-E53)/E53</f>
        <v>1.1470995158546848</v>
      </c>
      <c r="H53" s="143">
        <v>77330</v>
      </c>
      <c r="I53" s="22">
        <f t="shared" ref="I53:I61" si="7">(F53-H53)/H53</f>
        <v>-8.6210612526402622E-3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45863.25</v>
      </c>
      <c r="F54" s="70">
        <v>74218.333333333328</v>
      </c>
      <c r="G54" s="21">
        <f t="shared" si="6"/>
        <v>0.61825281316377123</v>
      </c>
      <c r="H54" s="196">
        <v>68021.666666666672</v>
      </c>
      <c r="I54" s="21">
        <f t="shared" si="7"/>
        <v>9.1098424521598359E-2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30750.04</v>
      </c>
      <c r="F55" s="70">
        <v>62210.75</v>
      </c>
      <c r="G55" s="21">
        <f t="shared" si="6"/>
        <v>1.0231111894488591</v>
      </c>
      <c r="H55" s="196">
        <v>63710.75</v>
      </c>
      <c r="I55" s="21">
        <f t="shared" si="7"/>
        <v>-2.3543907425356003E-2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36616.520000000004</v>
      </c>
      <c r="F56" s="70">
        <v>93172.5</v>
      </c>
      <c r="G56" s="21">
        <f t="shared" si="6"/>
        <v>1.5445481984634255</v>
      </c>
      <c r="H56" s="196">
        <v>93172.5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19921.8</v>
      </c>
      <c r="F57" s="98">
        <v>44650</v>
      </c>
      <c r="G57" s="21">
        <f t="shared" si="6"/>
        <v>1.241263339658063</v>
      </c>
      <c r="H57" s="201">
        <v>44650</v>
      </c>
      <c r="I57" s="21">
        <f t="shared" si="7"/>
        <v>0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4845.55</v>
      </c>
      <c r="F58" s="50">
        <v>33995</v>
      </c>
      <c r="G58" s="29">
        <f t="shared" si="6"/>
        <v>6.0157154502584849</v>
      </c>
      <c r="H58" s="188">
        <v>33995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44694.71428571429</v>
      </c>
      <c r="F59" s="68">
        <v>97426.857142857145</v>
      </c>
      <c r="G59" s="21">
        <f t="shared" si="6"/>
        <v>1.179829510041136</v>
      </c>
      <c r="H59" s="195">
        <v>97455.428571428565</v>
      </c>
      <c r="I59" s="21">
        <f t="shared" si="7"/>
        <v>-2.9317431558447494E-4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46379.647619047617</v>
      </c>
      <c r="F60" s="70">
        <v>97491.333333333328</v>
      </c>
      <c r="G60" s="21">
        <f t="shared" si="6"/>
        <v>1.1020283322138631</v>
      </c>
      <c r="H60" s="196">
        <v>96958</v>
      </c>
      <c r="I60" s="21">
        <f t="shared" si="7"/>
        <v>5.5006635175367524E-3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383122</v>
      </c>
      <c r="F61" s="73">
        <v>595100</v>
      </c>
      <c r="G61" s="29">
        <f t="shared" si="6"/>
        <v>0.55329111875590542</v>
      </c>
      <c r="H61" s="197">
        <v>639900</v>
      </c>
      <c r="I61" s="29">
        <f t="shared" si="7"/>
        <v>-7.0010939209251444E-2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61478.133333333339</v>
      </c>
      <c r="F63" s="54">
        <v>180582.875</v>
      </c>
      <c r="G63" s="21">
        <f t="shared" ref="G63:G68" si="8">(F63-E63)/E63</f>
        <v>1.9373513021432009</v>
      </c>
      <c r="H63" s="190">
        <v>180832.875</v>
      </c>
      <c r="I63" s="21">
        <f t="shared" ref="I63:I74" si="9">(F63-H63)/H63</f>
        <v>-1.3824919832746119E-3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426467.48095238098</v>
      </c>
      <c r="F64" s="46">
        <v>897752.5</v>
      </c>
      <c r="G64" s="21">
        <f t="shared" si="8"/>
        <v>1.1050901653630241</v>
      </c>
      <c r="H64" s="184">
        <v>899700</v>
      </c>
      <c r="I64" s="21">
        <f t="shared" si="9"/>
        <v>-2.1646104256974547E-3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169642.28571428571</v>
      </c>
      <c r="F65" s="46">
        <v>464744</v>
      </c>
      <c r="G65" s="21">
        <f t="shared" si="8"/>
        <v>1.7395528069147184</v>
      </c>
      <c r="H65" s="184">
        <v>464744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84579.333333333328</v>
      </c>
      <c r="F66" s="46">
        <v>231424.5</v>
      </c>
      <c r="G66" s="21">
        <f t="shared" si="8"/>
        <v>1.7361825977977288</v>
      </c>
      <c r="H66" s="184">
        <v>255732.66666666666</v>
      </c>
      <c r="I66" s="21">
        <f t="shared" si="9"/>
        <v>-9.5053037155988382E-2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47093.166666666672</v>
      </c>
      <c r="F67" s="46">
        <v>110258.66666666667</v>
      </c>
      <c r="G67" s="21">
        <f t="shared" si="8"/>
        <v>1.3412880141846479</v>
      </c>
      <c r="H67" s="184">
        <v>106698.66666666667</v>
      </c>
      <c r="I67" s="21">
        <f t="shared" si="9"/>
        <v>3.3364990502849141E-2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35714.949999999997</v>
      </c>
      <c r="F68" s="58">
        <v>107291.6</v>
      </c>
      <c r="G68" s="31">
        <f t="shared" si="8"/>
        <v>2.0041089235740221</v>
      </c>
      <c r="H68" s="193">
        <v>104193</v>
      </c>
      <c r="I68" s="31">
        <f t="shared" si="9"/>
        <v>2.9739041970189992E-2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51238.933333333334</v>
      </c>
      <c r="F70" s="43">
        <v>101189.125</v>
      </c>
      <c r="G70" s="21">
        <f>(F70-E70)/E70</f>
        <v>0.97484839002633406</v>
      </c>
      <c r="H70" s="182">
        <v>101189.125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35932.813333333339</v>
      </c>
      <c r="F71" s="47">
        <v>75754.666666666672</v>
      </c>
      <c r="G71" s="21">
        <f>(F71-E71)/E71</f>
        <v>1.1082308797789651</v>
      </c>
      <c r="H71" s="185">
        <v>75754.666666666672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17695.305714285714</v>
      </c>
      <c r="F72" s="47">
        <v>36764.666666666664</v>
      </c>
      <c r="G72" s="21">
        <f>(F72-E72)/E72</f>
        <v>1.0776508335194197</v>
      </c>
      <c r="H72" s="185">
        <v>36764.666666666664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25502</v>
      </c>
      <c r="F73" s="47">
        <v>49932.5</v>
      </c>
      <c r="G73" s="21">
        <f>(F73-E73)/E73</f>
        <v>0.95798368755391738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15872.267857142859</v>
      </c>
      <c r="F74" s="50">
        <v>47092.25</v>
      </c>
      <c r="G74" s="21">
        <f>(F74-E74)/E74</f>
        <v>1.9669515675926226</v>
      </c>
      <c r="H74" s="188">
        <v>45347.875</v>
      </c>
      <c r="I74" s="21">
        <f t="shared" si="9"/>
        <v>3.8466521308881618E-2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16433.686666666668</v>
      </c>
      <c r="F76" s="43">
        <v>29543</v>
      </c>
      <c r="G76" s="22">
        <f t="shared" ref="G76:G82" si="10">(F76-E76)/E76</f>
        <v>0.79770982611732877</v>
      </c>
      <c r="H76" s="182">
        <v>28293</v>
      </c>
      <c r="I76" s="22">
        <f t="shared" ref="I76:I82" si="11">(F76-H76)/H76</f>
        <v>4.4180539356024458E-2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16184</v>
      </c>
      <c r="F77" s="32">
        <v>41731.625</v>
      </c>
      <c r="G77" s="21">
        <f t="shared" si="10"/>
        <v>1.5785729733069698</v>
      </c>
      <c r="H77" s="176">
        <v>41731.625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7904.3066666666664</v>
      </c>
      <c r="F78" s="47">
        <v>19225.428571428572</v>
      </c>
      <c r="G78" s="21">
        <f t="shared" si="10"/>
        <v>1.4322726055789721</v>
      </c>
      <c r="H78" s="185">
        <v>19225.428571428572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12141.161111111112</v>
      </c>
      <c r="F79" s="47">
        <v>37501.857142857145</v>
      </c>
      <c r="G79" s="21">
        <f t="shared" si="10"/>
        <v>2.0888196606284155</v>
      </c>
      <c r="H79" s="185">
        <v>37278.285714285717</v>
      </c>
      <c r="I79" s="21">
        <f t="shared" si="11"/>
        <v>5.9973634593865162E-3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25836.990476190476</v>
      </c>
      <c r="F80" s="61">
        <v>44313.666666666664</v>
      </c>
      <c r="G80" s="21">
        <f t="shared" si="10"/>
        <v>0.71512493715175429</v>
      </c>
      <c r="H80" s="194">
        <v>46634.125</v>
      </c>
      <c r="I80" s="21">
        <f t="shared" si="11"/>
        <v>-4.9758805023860438E-2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29808.809523809527</v>
      </c>
      <c r="F82" s="50">
        <v>65472.3</v>
      </c>
      <c r="G82" s="23">
        <f t="shared" si="10"/>
        <v>1.1964077413995542</v>
      </c>
      <c r="H82" s="188">
        <v>65047.3</v>
      </c>
      <c r="I82" s="23">
        <f t="shared" si="11"/>
        <v>6.5337070101295514E-3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226</v>
      </c>
      <c r="G13" s="223" t="s">
        <v>197</v>
      </c>
      <c r="H13" s="240" t="s">
        <v>211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12</v>
      </c>
      <c r="C16" s="163" t="s">
        <v>92</v>
      </c>
      <c r="D16" s="160" t="s">
        <v>81</v>
      </c>
      <c r="E16" s="181">
        <v>2524.4088888888891</v>
      </c>
      <c r="F16" s="181">
        <v>4744.6000000000004</v>
      </c>
      <c r="G16" s="169">
        <f>(F16-E16)/E16</f>
        <v>0.87948949985211056</v>
      </c>
      <c r="H16" s="181">
        <v>5438.4750000000004</v>
      </c>
      <c r="I16" s="169">
        <f>(F16-H16)/H16</f>
        <v>-0.12758631785564886</v>
      </c>
    </row>
    <row r="17" spans="1:9" ht="16.5">
      <c r="A17" s="130"/>
      <c r="B17" s="177" t="s">
        <v>8</v>
      </c>
      <c r="C17" s="164" t="s">
        <v>89</v>
      </c>
      <c r="D17" s="160" t="s">
        <v>161</v>
      </c>
      <c r="E17" s="184">
        <v>18633.763333333336</v>
      </c>
      <c r="F17" s="184">
        <v>27435.571428571428</v>
      </c>
      <c r="G17" s="169">
        <f>(F17-E17)/E17</f>
        <v>0.47235804908463241</v>
      </c>
      <c r="H17" s="184">
        <v>30076.014285714286</v>
      </c>
      <c r="I17" s="169">
        <f>(F17-H17)/H17</f>
        <v>-8.7792312906202929E-2</v>
      </c>
    </row>
    <row r="18" spans="1:9" ht="16.5">
      <c r="A18" s="130"/>
      <c r="B18" s="177" t="s">
        <v>11</v>
      </c>
      <c r="C18" s="164" t="s">
        <v>91</v>
      </c>
      <c r="D18" s="160" t="s">
        <v>81</v>
      </c>
      <c r="E18" s="184">
        <v>1925.64</v>
      </c>
      <c r="F18" s="184">
        <v>4641.4888888888891</v>
      </c>
      <c r="G18" s="169">
        <f>(F18-E18)/E18</f>
        <v>1.4103616921589126</v>
      </c>
      <c r="H18" s="184">
        <v>5055.5555555555557</v>
      </c>
      <c r="I18" s="169">
        <f>(F18-H18)/H18</f>
        <v>-8.1903296703296685E-2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2574.5</v>
      </c>
      <c r="F19" s="184">
        <v>4994.7250000000004</v>
      </c>
      <c r="G19" s="169">
        <f>(F19-E19)/E19</f>
        <v>0.94007574286269191</v>
      </c>
      <c r="H19" s="184">
        <v>5438.4750000000004</v>
      </c>
      <c r="I19" s="169">
        <f>(F19-H19)/H19</f>
        <v>-8.1594564652774898E-2</v>
      </c>
    </row>
    <row r="20" spans="1:9" ht="16.5">
      <c r="A20" s="130"/>
      <c r="B20" s="177" t="s">
        <v>16</v>
      </c>
      <c r="C20" s="164" t="s">
        <v>96</v>
      </c>
      <c r="D20" s="160" t="s">
        <v>81</v>
      </c>
      <c r="E20" s="184">
        <v>2524.048888888889</v>
      </c>
      <c r="F20" s="184">
        <v>5003</v>
      </c>
      <c r="G20" s="169">
        <f>(F20-E20)/E20</f>
        <v>0.98213276376051872</v>
      </c>
      <c r="H20" s="184">
        <v>5434.375</v>
      </c>
      <c r="I20" s="169">
        <f>(F20-H20)/H20</f>
        <v>-7.9378953421506609E-2</v>
      </c>
    </row>
    <row r="21" spans="1:9" ht="16.5">
      <c r="A21" s="130"/>
      <c r="B21" s="177" t="s">
        <v>14</v>
      </c>
      <c r="C21" s="164" t="s">
        <v>94</v>
      </c>
      <c r="D21" s="160" t="s">
        <v>81</v>
      </c>
      <c r="E21" s="184">
        <v>2653.84</v>
      </c>
      <c r="F21" s="184">
        <v>5158.3333333333339</v>
      </c>
      <c r="G21" s="169">
        <f>(F21-E21)/E21</f>
        <v>0.94372431395010015</v>
      </c>
      <c r="H21" s="184">
        <v>5407.2250000000004</v>
      </c>
      <c r="I21" s="169">
        <f>(F21-H21)/H21</f>
        <v>-4.6029463665127009E-2</v>
      </c>
    </row>
    <row r="22" spans="1:9" ht="16.5">
      <c r="A22" s="130"/>
      <c r="B22" s="177" t="s">
        <v>4</v>
      </c>
      <c r="C22" s="164" t="s">
        <v>84</v>
      </c>
      <c r="D22" s="160" t="s">
        <v>161</v>
      </c>
      <c r="E22" s="184">
        <v>12370.580000000002</v>
      </c>
      <c r="F22" s="184">
        <v>30210.37777777778</v>
      </c>
      <c r="G22" s="169">
        <f>(F22-E22)/E22</f>
        <v>1.4421149030827798</v>
      </c>
      <c r="H22" s="184">
        <v>31399.266666666666</v>
      </c>
      <c r="I22" s="169">
        <f>(F22-H22)/H22</f>
        <v>-3.7863587755411064E-2</v>
      </c>
    </row>
    <row r="23" spans="1:9" ht="16.5">
      <c r="A23" s="130"/>
      <c r="B23" s="177" t="s">
        <v>10</v>
      </c>
      <c r="C23" s="164" t="s">
        <v>90</v>
      </c>
      <c r="D23" s="162" t="s">
        <v>161</v>
      </c>
      <c r="E23" s="184">
        <v>10743.4</v>
      </c>
      <c r="F23" s="184">
        <v>20474.822222222225</v>
      </c>
      <c r="G23" s="169">
        <f>(F23-E23)/E23</f>
        <v>0.90580470076718966</v>
      </c>
      <c r="H23" s="184">
        <v>21188.777777777777</v>
      </c>
      <c r="I23" s="169">
        <f>(F23-H23)/H23</f>
        <v>-3.3694985290955763E-2</v>
      </c>
    </row>
    <row r="24" spans="1:9" ht="16.5">
      <c r="A24" s="130"/>
      <c r="B24" s="177" t="s">
        <v>15</v>
      </c>
      <c r="C24" s="164" t="s">
        <v>95</v>
      </c>
      <c r="D24" s="162" t="s">
        <v>82</v>
      </c>
      <c r="E24" s="184">
        <v>8910.52</v>
      </c>
      <c r="F24" s="184">
        <v>15339.424999999999</v>
      </c>
      <c r="G24" s="169">
        <f>(F24-E24)/E24</f>
        <v>0.72149605185780386</v>
      </c>
      <c r="H24" s="184">
        <v>15706.125</v>
      </c>
      <c r="I24" s="169">
        <f>(F24-H24)/H24</f>
        <v>-2.3347579367921797E-2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12151.68</v>
      </c>
      <c r="F25" s="184">
        <v>21446.555555555555</v>
      </c>
      <c r="G25" s="169">
        <f>(F25-E25)/E25</f>
        <v>0.76490456920817151</v>
      </c>
      <c r="H25" s="184">
        <v>21235.444444444445</v>
      </c>
      <c r="I25" s="169">
        <f>(F25-H25)/H25</f>
        <v>9.9414500913042932E-3</v>
      </c>
    </row>
    <row r="26" spans="1:9" ht="16.5">
      <c r="A26" s="130"/>
      <c r="B26" s="177" t="s">
        <v>5</v>
      </c>
      <c r="C26" s="164" t="s">
        <v>85</v>
      </c>
      <c r="D26" s="162" t="s">
        <v>161</v>
      </c>
      <c r="E26" s="184">
        <v>18121.78</v>
      </c>
      <c r="F26" s="184">
        <v>25256.125</v>
      </c>
      <c r="G26" s="169">
        <f>(F26-E26)/E26</f>
        <v>0.39368897536555469</v>
      </c>
      <c r="H26" s="184">
        <v>24914.424999999999</v>
      </c>
      <c r="I26" s="169">
        <f>(F26-H26)/H26</f>
        <v>1.371494626105161E-2</v>
      </c>
    </row>
    <row r="27" spans="1:9" ht="16.5">
      <c r="A27" s="130"/>
      <c r="B27" s="177" t="s">
        <v>17</v>
      </c>
      <c r="C27" s="164" t="s">
        <v>97</v>
      </c>
      <c r="D27" s="162" t="s">
        <v>161</v>
      </c>
      <c r="E27" s="184">
        <v>5460.6374999999998</v>
      </c>
      <c r="F27" s="184">
        <v>18627.633333333331</v>
      </c>
      <c r="G27" s="169">
        <f>(F27-E27)/E27</f>
        <v>2.4112561643825159</v>
      </c>
      <c r="H27" s="184">
        <v>18252.666666666664</v>
      </c>
      <c r="I27" s="169">
        <f>(F27-H27)/H27</f>
        <v>2.0543116987472181E-2</v>
      </c>
    </row>
    <row r="28" spans="1:9" ht="16.5">
      <c r="A28" s="130"/>
      <c r="B28" s="177" t="s">
        <v>7</v>
      </c>
      <c r="C28" s="164" t="s">
        <v>87</v>
      </c>
      <c r="D28" s="162" t="s">
        <v>161</v>
      </c>
      <c r="E28" s="184">
        <v>5179.42</v>
      </c>
      <c r="F28" s="184">
        <v>12277.077777777777</v>
      </c>
      <c r="G28" s="169">
        <f>(F28-E28)/E28</f>
        <v>1.3703576419324512</v>
      </c>
      <c r="H28" s="184">
        <v>11991.6</v>
      </c>
      <c r="I28" s="169">
        <f>(F28-H28)/H28</f>
        <v>2.3806479350359941E-2</v>
      </c>
    </row>
    <row r="29" spans="1:9" ht="17.25" thickBot="1">
      <c r="A29" s="131"/>
      <c r="B29" s="177" t="s">
        <v>6</v>
      </c>
      <c r="C29" s="164" t="s">
        <v>86</v>
      </c>
      <c r="D29" s="162" t="s">
        <v>161</v>
      </c>
      <c r="E29" s="184">
        <v>9706.184444444445</v>
      </c>
      <c r="F29" s="184">
        <v>21678.974999999999</v>
      </c>
      <c r="G29" s="169">
        <f>(F29-E29)/E29</f>
        <v>1.2335218462089346</v>
      </c>
      <c r="H29" s="184">
        <v>20906.125</v>
      </c>
      <c r="I29" s="169">
        <f>(F29-H29)/H29</f>
        <v>3.6967635083019861E-2</v>
      </c>
    </row>
    <row r="30" spans="1:9" ht="16.5">
      <c r="A30" s="37"/>
      <c r="B30" s="177" t="s">
        <v>18</v>
      </c>
      <c r="C30" s="164" t="s">
        <v>98</v>
      </c>
      <c r="D30" s="162" t="s">
        <v>83</v>
      </c>
      <c r="E30" s="184">
        <v>11664.882222222222</v>
      </c>
      <c r="F30" s="184">
        <v>21430.174999999999</v>
      </c>
      <c r="G30" s="169">
        <f>(F30-E30)/E30</f>
        <v>0.83715313980404993</v>
      </c>
      <c r="H30" s="184">
        <v>20434.375</v>
      </c>
      <c r="I30" s="169">
        <f>(F30-H30)/H30</f>
        <v>4.8731610337972131E-2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8221.74</v>
      </c>
      <c r="F31" s="187">
        <v>30594.333333333332</v>
      </c>
      <c r="G31" s="171">
        <f>(F31-E31)/E31</f>
        <v>2.7211506728908152</v>
      </c>
      <c r="H31" s="187">
        <v>28033.155555555553</v>
      </c>
      <c r="I31" s="171">
        <f>(F31-H31)/H31</f>
        <v>9.1362450178043189E-2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133367.02527777778</v>
      </c>
      <c r="F32" s="100">
        <f>SUM(F16:F31)</f>
        <v>269313.21865079366</v>
      </c>
      <c r="G32" s="101">
        <f t="shared" ref="G32" si="0">(F32-E32)/E32</f>
        <v>1.0193388739822771</v>
      </c>
      <c r="H32" s="100">
        <f>SUM(H16:H31)</f>
        <v>270912.08095238096</v>
      </c>
      <c r="I32" s="104">
        <f t="shared" ref="I32" si="1">(F32-H32)/H32</f>
        <v>-5.9017755722320063E-3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12672.66</v>
      </c>
      <c r="F34" s="190">
        <v>27724.728571428568</v>
      </c>
      <c r="G34" s="169">
        <f>(F34-E34)/E34</f>
        <v>1.1877592053624551</v>
      </c>
      <c r="H34" s="190">
        <v>30667.142857142855</v>
      </c>
      <c r="I34" s="169">
        <f>(F34-H34)/H34</f>
        <v>-9.5946802068290912E-2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8131.4740476190473</v>
      </c>
      <c r="F35" s="184">
        <v>19118.3</v>
      </c>
      <c r="G35" s="169">
        <f>(F35-E35)/E35</f>
        <v>1.3511481298520496</v>
      </c>
      <c r="H35" s="184">
        <v>20158.333333333336</v>
      </c>
      <c r="I35" s="169">
        <f>(F35-H35)/H35</f>
        <v>-5.1593220338983198E-2</v>
      </c>
    </row>
    <row r="36" spans="1:9" ht="16.5">
      <c r="A36" s="37"/>
      <c r="B36" s="179" t="s">
        <v>30</v>
      </c>
      <c r="C36" s="164" t="s">
        <v>104</v>
      </c>
      <c r="D36" s="160" t="s">
        <v>161</v>
      </c>
      <c r="E36" s="184">
        <v>8734.5311111111114</v>
      </c>
      <c r="F36" s="184">
        <v>26108.188888888886</v>
      </c>
      <c r="G36" s="169">
        <f>(F36-E36)/E36</f>
        <v>1.9890773250182732</v>
      </c>
      <c r="H36" s="184">
        <v>26510.966666666667</v>
      </c>
      <c r="I36" s="169">
        <f>(F36-H36)/H36</f>
        <v>-1.5192874060085109E-2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12496.880000000001</v>
      </c>
      <c r="F37" s="184">
        <v>24044.333333333336</v>
      </c>
      <c r="G37" s="169">
        <f>(F37-E37)/E37</f>
        <v>0.92402690378185071</v>
      </c>
      <c r="H37" s="184">
        <v>23277.666666666664</v>
      </c>
      <c r="I37" s="169">
        <f>(F37-H37)/H37</f>
        <v>3.2935718070253528E-2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12194.642222222221</v>
      </c>
      <c r="F38" s="187">
        <v>22349.875</v>
      </c>
      <c r="G38" s="171">
        <f>(F38-E38)/E38</f>
        <v>0.83276184677824838</v>
      </c>
      <c r="H38" s="187">
        <v>21276.924999999999</v>
      </c>
      <c r="I38" s="171">
        <f>(F38-H38)/H38</f>
        <v>5.042786962871753E-2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54230.187380952382</v>
      </c>
      <c r="F39" s="102">
        <f>SUM(F34:F38)</f>
        <v>119345.42579365079</v>
      </c>
      <c r="G39" s="103">
        <f t="shared" ref="G39" si="2">(F39-E39)/E39</f>
        <v>1.2007194066153872</v>
      </c>
      <c r="H39" s="102">
        <f>SUM(H34:H38)</f>
        <v>121891.03452380952</v>
      </c>
      <c r="I39" s="104">
        <f t="shared" ref="I39" si="3">(F39-H39)/H39</f>
        <v>-2.0884298341577207E-2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46897.5</v>
      </c>
      <c r="F41" s="184">
        <v>105586</v>
      </c>
      <c r="G41" s="169">
        <f>(F41-E41)/E41</f>
        <v>1.2514206514206514</v>
      </c>
      <c r="H41" s="184">
        <v>117086</v>
      </c>
      <c r="I41" s="169">
        <f>(F41-H41)/H41</f>
        <v>-9.8218403566609158E-2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90050.980952380953</v>
      </c>
      <c r="F42" s="184">
        <v>249310.42857142858</v>
      </c>
      <c r="G42" s="169">
        <f>(F42-E42)/E42</f>
        <v>1.7685476153032045</v>
      </c>
      <c r="H42" s="184">
        <v>260646.625</v>
      </c>
      <c r="I42" s="169">
        <f>(F42-H42)/H42</f>
        <v>-4.3492588590285486E-2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40322.666666666672</v>
      </c>
      <c r="F43" s="192">
        <v>115666</v>
      </c>
      <c r="G43" s="169">
        <f>(F43-E43)/E43</f>
        <v>1.8685106805105478</v>
      </c>
      <c r="H43" s="192">
        <v>118999.33333333333</v>
      </c>
      <c r="I43" s="169">
        <f>(F43-H43)/H43</f>
        <v>-2.8011361408187122E-2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136419.5</v>
      </c>
      <c r="F44" s="185">
        <v>247781.33333333334</v>
      </c>
      <c r="G44" s="169">
        <f>(F44-E44)/E44</f>
        <v>0.81631902575022885</v>
      </c>
      <c r="H44" s="185">
        <v>249579.6</v>
      </c>
      <c r="I44" s="169">
        <f>(F44-H44)/H44</f>
        <v>-7.2051829022350498E-3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180091.13333333333</v>
      </c>
      <c r="F45" s="185">
        <v>348237.17142857146</v>
      </c>
      <c r="G45" s="169">
        <f>(F45-E45)/E45</f>
        <v>0.9336719414387501</v>
      </c>
      <c r="H45" s="185">
        <v>347453.87142857141</v>
      </c>
      <c r="I45" s="169">
        <f>(F45-H45)/H45</f>
        <v>2.2543999776991263E-3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291304.68</v>
      </c>
      <c r="F46" s="188">
        <v>528487.25</v>
      </c>
      <c r="G46" s="175">
        <f>(F46-E46)/E46</f>
        <v>0.81420789394801352</v>
      </c>
      <c r="H46" s="188">
        <v>523362.25</v>
      </c>
      <c r="I46" s="175">
        <f>(F46-H46)/H46</f>
        <v>9.7924525507905851E-3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785086.4609523809</v>
      </c>
      <c r="F47" s="83">
        <f>SUM(F41:F46)</f>
        <v>1595068.1833333333</v>
      </c>
      <c r="G47" s="103">
        <f t="shared" ref="G47" si="4">(F47-E47)/E47</f>
        <v>1.0317102162204801</v>
      </c>
      <c r="H47" s="102">
        <f>SUM(H41:H46)</f>
        <v>1617127.6797619048</v>
      </c>
      <c r="I47" s="104">
        <f t="shared" ref="I47" si="5">(F47-H47)/H47</f>
        <v>-1.3641159386882366E-2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46</v>
      </c>
      <c r="C49" s="164" t="s">
        <v>111</v>
      </c>
      <c r="D49" s="168" t="s">
        <v>110</v>
      </c>
      <c r="E49" s="182">
        <v>45691.551111111112</v>
      </c>
      <c r="F49" s="182">
        <v>134596.79999999999</v>
      </c>
      <c r="G49" s="169">
        <f>(F49-E49)/E49</f>
        <v>1.9457699886942383</v>
      </c>
      <c r="H49" s="182">
        <v>134896.79999999999</v>
      </c>
      <c r="I49" s="169">
        <f>(F49-H49)/H49</f>
        <v>-2.2239222872595943E-3</v>
      </c>
    </row>
    <row r="50" spans="1:9" ht="16.5">
      <c r="A50" s="37"/>
      <c r="B50" s="177" t="s">
        <v>47</v>
      </c>
      <c r="C50" s="164" t="s">
        <v>113</v>
      </c>
      <c r="D50" s="162" t="s">
        <v>114</v>
      </c>
      <c r="E50" s="185">
        <v>141332.28888888887</v>
      </c>
      <c r="F50" s="185">
        <v>405784.75</v>
      </c>
      <c r="G50" s="169">
        <f>(F50-E50)/E50</f>
        <v>1.8711397316929859</v>
      </c>
      <c r="H50" s="185">
        <v>405784.75</v>
      </c>
      <c r="I50" s="169">
        <f>(F50-H50)/H50</f>
        <v>0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189082.66666666666</v>
      </c>
      <c r="F51" s="185">
        <v>702000</v>
      </c>
      <c r="G51" s="169">
        <f>(F51-E51)/E51</f>
        <v>2.7126618339773789</v>
      </c>
      <c r="H51" s="185">
        <v>702000</v>
      </c>
      <c r="I51" s="169">
        <f>(F51-H51)/H51</f>
        <v>0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76835.877777777772</v>
      </c>
      <c r="F52" s="185">
        <v>172847.55555555556</v>
      </c>
      <c r="G52" s="169">
        <f>(F52-E52)/E52</f>
        <v>1.24956830786081</v>
      </c>
      <c r="H52" s="185">
        <v>172114.22222222222</v>
      </c>
      <c r="I52" s="169">
        <f>(F52-H52)/H52</f>
        <v>4.2607364101876063E-3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190923.75</v>
      </c>
      <c r="F53" s="185">
        <v>491911.38</v>
      </c>
      <c r="G53" s="169">
        <f>(F53-E53)/E53</f>
        <v>1.5764808202227329</v>
      </c>
      <c r="H53" s="185">
        <v>487148.33285714284</v>
      </c>
      <c r="I53" s="169">
        <f>(F53-H53)/H53</f>
        <v>9.777406226398673E-3</v>
      </c>
    </row>
    <row r="54" spans="1:9" ht="16.5" customHeight="1" thickBot="1">
      <c r="A54" s="38"/>
      <c r="B54" s="177" t="s">
        <v>49</v>
      </c>
      <c r="C54" s="164" t="s">
        <v>158</v>
      </c>
      <c r="D54" s="161" t="s">
        <v>199</v>
      </c>
      <c r="E54" s="188">
        <v>17560</v>
      </c>
      <c r="F54" s="188">
        <v>39726</v>
      </c>
      <c r="G54" s="175">
        <f>(F54-E54)/E54</f>
        <v>1.2623006833712984</v>
      </c>
      <c r="H54" s="188">
        <v>33059.333333333336</v>
      </c>
      <c r="I54" s="175">
        <f>(F54-H54)/H54</f>
        <v>0.20165762568311513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661426.13444444444</v>
      </c>
      <c r="F55" s="83">
        <f>SUM(F49:F54)</f>
        <v>1946866.4855555557</v>
      </c>
      <c r="G55" s="103">
        <f t="shared" ref="G55" si="6">(F55-E55)/E55</f>
        <v>1.9434374969032615</v>
      </c>
      <c r="H55" s="83">
        <f>SUM(H49:H54)</f>
        <v>1935003.4384126985</v>
      </c>
      <c r="I55" s="104">
        <f t="shared" ref="I55" si="7">(F55-H55)/H55</f>
        <v>6.130762823134097E-3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56</v>
      </c>
      <c r="C57" s="167" t="s">
        <v>123</v>
      </c>
      <c r="D57" s="168" t="s">
        <v>120</v>
      </c>
      <c r="E57" s="182">
        <v>383122</v>
      </c>
      <c r="F57" s="143">
        <v>595100</v>
      </c>
      <c r="G57" s="170">
        <f>(F57-E57)/E57</f>
        <v>0.55329111875590542</v>
      </c>
      <c r="H57" s="143">
        <v>639900</v>
      </c>
      <c r="I57" s="170">
        <f>(F57-H57)/H57</f>
        <v>-7.0010939209251444E-2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30750.04</v>
      </c>
      <c r="F58" s="196">
        <v>62210.75</v>
      </c>
      <c r="G58" s="169">
        <f>(F58-E58)/E58</f>
        <v>1.0231111894488591</v>
      </c>
      <c r="H58" s="196">
        <v>63710.75</v>
      </c>
      <c r="I58" s="169">
        <f>(F58-H58)/H58</f>
        <v>-2.3543907425356003E-2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35705.53333333334</v>
      </c>
      <c r="F59" s="196">
        <v>76663.333333333328</v>
      </c>
      <c r="G59" s="169">
        <f>(F59-E59)/E59</f>
        <v>1.1470995158546848</v>
      </c>
      <c r="H59" s="196">
        <v>77330</v>
      </c>
      <c r="I59" s="169">
        <f>(F59-H59)/H59</f>
        <v>-8.6210612526402622E-3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44694.71428571429</v>
      </c>
      <c r="F60" s="196">
        <v>97426.857142857145</v>
      </c>
      <c r="G60" s="169">
        <f>(F60-E60)/E60</f>
        <v>1.179829510041136</v>
      </c>
      <c r="H60" s="196">
        <v>97455.428571428565</v>
      </c>
      <c r="I60" s="169">
        <f>(F60-H60)/H60</f>
        <v>-2.9317431558447494E-4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36616.520000000004</v>
      </c>
      <c r="F61" s="201">
        <v>93172.5</v>
      </c>
      <c r="G61" s="169">
        <f>(F61-E61)/E61</f>
        <v>1.5445481984634255</v>
      </c>
      <c r="H61" s="201">
        <v>93172.5</v>
      </c>
      <c r="I61" s="169">
        <f>(F61-H61)/H61</f>
        <v>0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19921.8</v>
      </c>
      <c r="F62" s="197">
        <v>44650</v>
      </c>
      <c r="G62" s="174">
        <f>(F62-E62)/E62</f>
        <v>1.241263339658063</v>
      </c>
      <c r="H62" s="197">
        <v>44650</v>
      </c>
      <c r="I62" s="174">
        <f>(F62-H62)/H62</f>
        <v>0</v>
      </c>
    </row>
    <row r="63" spans="1:9" s="126" customFormat="1" ht="16.5">
      <c r="A63" s="148"/>
      <c r="B63" s="94" t="s">
        <v>43</v>
      </c>
      <c r="C63" s="163" t="s">
        <v>119</v>
      </c>
      <c r="D63" s="160" t="s">
        <v>114</v>
      </c>
      <c r="E63" s="185">
        <v>4845.55</v>
      </c>
      <c r="F63" s="192">
        <v>33995</v>
      </c>
      <c r="G63" s="169">
        <f>(F63-E63)/E63</f>
        <v>6.0157154502584849</v>
      </c>
      <c r="H63" s="192">
        <v>33995</v>
      </c>
      <c r="I63" s="169">
        <f>(F63-H63)/H63</f>
        <v>0</v>
      </c>
    </row>
    <row r="64" spans="1:9" s="126" customFormat="1" ht="16.5">
      <c r="A64" s="148"/>
      <c r="B64" s="199" t="s">
        <v>55</v>
      </c>
      <c r="C64" s="164" t="s">
        <v>122</v>
      </c>
      <c r="D64" s="162" t="s">
        <v>120</v>
      </c>
      <c r="E64" s="192">
        <v>46379.647619047617</v>
      </c>
      <c r="F64" s="196">
        <v>97491.333333333328</v>
      </c>
      <c r="G64" s="169">
        <f>(F64-E64)/E64</f>
        <v>1.1020283322138631</v>
      </c>
      <c r="H64" s="196">
        <v>96958</v>
      </c>
      <c r="I64" s="169">
        <f>(F64-H64)/H64</f>
        <v>5.5006635175367524E-3</v>
      </c>
    </row>
    <row r="65" spans="1:9" ht="16.5" customHeight="1" thickBot="1">
      <c r="A65" s="110"/>
      <c r="B65" s="200" t="s">
        <v>39</v>
      </c>
      <c r="C65" s="165" t="s">
        <v>116</v>
      </c>
      <c r="D65" s="161" t="s">
        <v>114</v>
      </c>
      <c r="E65" s="188">
        <v>45863.25</v>
      </c>
      <c r="F65" s="197">
        <v>74218.333333333328</v>
      </c>
      <c r="G65" s="174">
        <f>(F65-E65)/E65</f>
        <v>0.61825281316377123</v>
      </c>
      <c r="H65" s="197">
        <v>68021.666666666672</v>
      </c>
      <c r="I65" s="174">
        <f>(F65-H65)/H65</f>
        <v>9.1098424521598359E-2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647899.05523809534</v>
      </c>
      <c r="F66" s="99">
        <f>SUM(F57:F65)</f>
        <v>1174928.107142857</v>
      </c>
      <c r="G66" s="101">
        <f t="shared" ref="G66" si="8">(F66-E66)/E66</f>
        <v>0.8134431554481657</v>
      </c>
      <c r="H66" s="99">
        <f>SUM(H57:H65)</f>
        <v>1215193.3452380954</v>
      </c>
      <c r="I66" s="152">
        <f t="shared" ref="I66" si="9">(F66-H66)/H66</f>
        <v>-3.3134840849008342E-2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84579.333333333328</v>
      </c>
      <c r="F68" s="190">
        <v>231424.5</v>
      </c>
      <c r="G68" s="169">
        <f>(F68-E68)/E68</f>
        <v>1.7361825977977288</v>
      </c>
      <c r="H68" s="190">
        <v>255732.66666666666</v>
      </c>
      <c r="I68" s="169">
        <f>(F68-H68)/H68</f>
        <v>-9.5053037155988382E-2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426467.48095238098</v>
      </c>
      <c r="F69" s="184">
        <v>897752.5</v>
      </c>
      <c r="G69" s="169">
        <f>(F69-E69)/E69</f>
        <v>1.1050901653630241</v>
      </c>
      <c r="H69" s="184">
        <v>899700</v>
      </c>
      <c r="I69" s="169">
        <f>(F69-H69)/H69</f>
        <v>-2.1646104256974547E-3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61478.133333333339</v>
      </c>
      <c r="F70" s="184">
        <v>180582.875</v>
      </c>
      <c r="G70" s="169">
        <f>(F70-E70)/E70</f>
        <v>1.9373513021432009</v>
      </c>
      <c r="H70" s="184">
        <v>180832.875</v>
      </c>
      <c r="I70" s="169">
        <f>(F70-H70)/H70</f>
        <v>-1.3824919832746119E-3</v>
      </c>
    </row>
    <row r="71" spans="1:9" ht="16.5">
      <c r="A71" s="37"/>
      <c r="B71" s="177" t="s">
        <v>61</v>
      </c>
      <c r="C71" s="164" t="s">
        <v>130</v>
      </c>
      <c r="D71" s="162" t="s">
        <v>207</v>
      </c>
      <c r="E71" s="185">
        <v>169642.28571428571</v>
      </c>
      <c r="F71" s="184">
        <v>464744</v>
      </c>
      <c r="G71" s="169">
        <f>(F71-E71)/E71</f>
        <v>1.7395528069147184</v>
      </c>
      <c r="H71" s="184">
        <v>464744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35714.949999999997</v>
      </c>
      <c r="F72" s="184">
        <v>107291.6</v>
      </c>
      <c r="G72" s="169">
        <f>(F72-E72)/E72</f>
        <v>2.0041089235740221</v>
      </c>
      <c r="H72" s="184">
        <v>104193</v>
      </c>
      <c r="I72" s="169">
        <f>(F72-H72)/H72</f>
        <v>2.9739041970189992E-2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47093.166666666672</v>
      </c>
      <c r="F73" s="193">
        <v>110258.66666666667</v>
      </c>
      <c r="G73" s="175">
        <f>(F73-E73)/E73</f>
        <v>1.3412880141846479</v>
      </c>
      <c r="H73" s="193">
        <v>106698.66666666667</v>
      </c>
      <c r="I73" s="175">
        <f>(F73-H73)/H73</f>
        <v>3.3364990502849141E-2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824975.34999999986</v>
      </c>
      <c r="F74" s="83">
        <f>SUM(F68:F73)</f>
        <v>1992054.1416666668</v>
      </c>
      <c r="G74" s="103">
        <f t="shared" ref="G74" si="10">(F74-E74)/E74</f>
        <v>1.4146832286160638</v>
      </c>
      <c r="H74" s="83">
        <f>SUM(H68:H73)</f>
        <v>2011901.2083333335</v>
      </c>
      <c r="I74" s="104">
        <f t="shared" ref="I74" si="11">(F74-H74)/H74</f>
        <v>-9.8648316251611756E-3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51238.933333333334</v>
      </c>
      <c r="F76" s="182">
        <v>101189.125</v>
      </c>
      <c r="G76" s="169">
        <f>(F76-E76)/E76</f>
        <v>0.97484839002633406</v>
      </c>
      <c r="H76" s="182">
        <v>101189.125</v>
      </c>
      <c r="I76" s="169">
        <f>(F76-H76)/H76</f>
        <v>0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35932.813333333339</v>
      </c>
      <c r="F77" s="185">
        <v>75754.666666666672</v>
      </c>
      <c r="G77" s="169">
        <f>(F77-E77)/E77</f>
        <v>1.1082308797789651</v>
      </c>
      <c r="H77" s="185">
        <v>75754.666666666672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17695.305714285714</v>
      </c>
      <c r="F78" s="185">
        <v>36764.666666666664</v>
      </c>
      <c r="G78" s="169">
        <f>(F78-E78)/E78</f>
        <v>1.0776508335194197</v>
      </c>
      <c r="H78" s="185">
        <v>36764.666666666664</v>
      </c>
      <c r="I78" s="169">
        <f>(F78-H78)/H78</f>
        <v>0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25502</v>
      </c>
      <c r="F79" s="185">
        <v>49932.5</v>
      </c>
      <c r="G79" s="169">
        <f>(F79-E79)/E79</f>
        <v>0.95798368755391738</v>
      </c>
      <c r="H79" s="185">
        <v>49932.5</v>
      </c>
      <c r="I79" s="169">
        <f>(F79-H79)/H79</f>
        <v>0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15872.267857142859</v>
      </c>
      <c r="F80" s="188">
        <v>47092.25</v>
      </c>
      <c r="G80" s="169">
        <f>(F80-E80)/E80</f>
        <v>1.9669515675926226</v>
      </c>
      <c r="H80" s="188">
        <v>45347.875</v>
      </c>
      <c r="I80" s="169">
        <f>(F80-H80)/H80</f>
        <v>3.8466521308881618E-2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146241.32023809524</v>
      </c>
      <c r="F81" s="83">
        <f>SUM(F76:F80)</f>
        <v>310733.20833333337</v>
      </c>
      <c r="G81" s="103">
        <f t="shared" ref="G81" si="12">(F81-E81)/E81</f>
        <v>1.1247976141587697</v>
      </c>
      <c r="H81" s="83">
        <f>SUM(H76:H80)</f>
        <v>308988.83333333337</v>
      </c>
      <c r="I81" s="104">
        <f t="shared" ref="I81" si="13">(F81-H81)/H81</f>
        <v>5.6454305522367848E-3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25836.990476190476</v>
      </c>
      <c r="F83" s="182">
        <v>44313.666666666664</v>
      </c>
      <c r="G83" s="170">
        <f>(F83-E83)/E83</f>
        <v>0.71512493715175429</v>
      </c>
      <c r="H83" s="182">
        <v>46634.125</v>
      </c>
      <c r="I83" s="170">
        <f>(F83-H83)/H83</f>
        <v>-4.9758805023860438E-2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16184</v>
      </c>
      <c r="F84" s="176">
        <v>41731.625</v>
      </c>
      <c r="G84" s="169">
        <f>(F84-E84)/E84</f>
        <v>1.5785729733069698</v>
      </c>
      <c r="H84" s="176">
        <v>41731.625</v>
      </c>
      <c r="I84" s="169">
        <f>(F84-H84)/H84</f>
        <v>0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7904.3066666666664</v>
      </c>
      <c r="F85" s="185">
        <v>19225.428571428572</v>
      </c>
      <c r="G85" s="169">
        <f>(F85-E85)/E85</f>
        <v>1.4322726055789721</v>
      </c>
      <c r="H85" s="185">
        <v>19225.428571428572</v>
      </c>
      <c r="I85" s="169">
        <f>(F85-H85)/H85</f>
        <v>0</v>
      </c>
    </row>
    <row r="86" spans="1:11" ht="16.5">
      <c r="A86" s="37"/>
      <c r="B86" s="177" t="s">
        <v>79</v>
      </c>
      <c r="C86" s="164" t="s">
        <v>155</v>
      </c>
      <c r="D86" s="162" t="s">
        <v>156</v>
      </c>
      <c r="E86" s="185">
        <v>57000</v>
      </c>
      <c r="F86" s="185">
        <v>156666</v>
      </c>
      <c r="G86" s="169">
        <f>(F86-E86)/E86</f>
        <v>1.7485263157894737</v>
      </c>
      <c r="H86" s="185">
        <v>156666</v>
      </c>
      <c r="I86" s="169">
        <f>(F86-H86)/H86</f>
        <v>0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12141.161111111112</v>
      </c>
      <c r="F87" s="194">
        <v>37501.857142857145</v>
      </c>
      <c r="G87" s="169">
        <f>(F87-E87)/E87</f>
        <v>2.0888196606284155</v>
      </c>
      <c r="H87" s="194">
        <v>37278.285714285717</v>
      </c>
      <c r="I87" s="169">
        <f>(F87-H87)/H87</f>
        <v>5.9973634593865162E-3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29808.809523809527</v>
      </c>
      <c r="F88" s="194">
        <v>65472.3</v>
      </c>
      <c r="G88" s="169">
        <f>(F88-E88)/E88</f>
        <v>1.1964077413995542</v>
      </c>
      <c r="H88" s="194">
        <v>65047.3</v>
      </c>
      <c r="I88" s="169">
        <f>(F88-H88)/H88</f>
        <v>6.5337070101295514E-3</v>
      </c>
    </row>
    <row r="89" spans="1:11" ht="16.5" customHeight="1" thickBot="1">
      <c r="A89" s="35"/>
      <c r="B89" s="178" t="s">
        <v>74</v>
      </c>
      <c r="C89" s="165" t="s">
        <v>144</v>
      </c>
      <c r="D89" s="161" t="s">
        <v>142</v>
      </c>
      <c r="E89" s="188">
        <v>16433.686666666668</v>
      </c>
      <c r="F89" s="188">
        <v>29543</v>
      </c>
      <c r="G89" s="171">
        <f>(F89-E89)/E89</f>
        <v>0.79770982611732877</v>
      </c>
      <c r="H89" s="188">
        <v>28293</v>
      </c>
      <c r="I89" s="171">
        <f>(F89-H89)/H89</f>
        <v>4.4180539356024458E-2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165308.95444444445</v>
      </c>
      <c r="F90" s="83">
        <f>SUM(F83:F89)</f>
        <v>394453.87738095236</v>
      </c>
      <c r="G90" s="111">
        <f t="shared" ref="G90:G91" si="14">(F90-E90)/E90</f>
        <v>1.3861615888056256</v>
      </c>
      <c r="H90" s="83">
        <f>SUM(H83:H89)</f>
        <v>394875.76428571431</v>
      </c>
      <c r="I90" s="104">
        <f t="shared" ref="I90:I91" si="15">(F90-H90)/H90</f>
        <v>-1.0684041486443152E-3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3418534.4879761902</v>
      </c>
      <c r="F91" s="99">
        <f>SUM(F32,F39,F47,F55,F66,F74,F81,F90)</f>
        <v>7802762.6478571426</v>
      </c>
      <c r="G91" s="101">
        <f t="shared" si="14"/>
        <v>1.2824876201487334</v>
      </c>
      <c r="H91" s="99">
        <f>SUM(H32,H39,H47,H55,H66,H74,H81,H90)</f>
        <v>7875893.3848412707</v>
      </c>
      <c r="I91" s="112">
        <f t="shared" si="15"/>
        <v>-9.2853894041890969E-3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2" zoomScaleNormal="100" workbookViewId="0">
      <selection activeCell="D41" sqref="D41:H42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212</v>
      </c>
      <c r="B9" s="26"/>
      <c r="C9" s="26"/>
      <c r="D9" s="26"/>
      <c r="E9" s="218"/>
      <c r="F9" s="218"/>
    </row>
    <row r="10" spans="1:12" ht="18">
      <c r="A10" s="2" t="s">
        <v>213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214</v>
      </c>
      <c r="E13" s="223" t="s">
        <v>215</v>
      </c>
      <c r="F13" s="223" t="s">
        <v>216</v>
      </c>
      <c r="G13" s="223" t="s">
        <v>217</v>
      </c>
      <c r="H13" s="223" t="s">
        <v>218</v>
      </c>
      <c r="I13" s="223" t="s">
        <v>219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28000</v>
      </c>
      <c r="E16" s="208">
        <v>28000</v>
      </c>
      <c r="F16" s="208">
        <v>30000</v>
      </c>
      <c r="G16" s="155">
        <v>30000</v>
      </c>
      <c r="H16" s="155">
        <v>26666</v>
      </c>
      <c r="I16" s="155">
        <f>AVERAGE(D16:H16)</f>
        <v>28533.200000000001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18500</v>
      </c>
      <c r="E17" s="202">
        <v>20000</v>
      </c>
      <c r="F17" s="202">
        <v>22500</v>
      </c>
      <c r="G17" s="125">
        <v>18500</v>
      </c>
      <c r="H17" s="125">
        <v>20000</v>
      </c>
      <c r="I17" s="155">
        <f t="shared" ref="I17:I40" si="0">AVERAGE(D17:H17)</f>
        <v>19900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16500</v>
      </c>
      <c r="E18" s="211">
        <v>20000</v>
      </c>
      <c r="F18" s="202">
        <v>17000</v>
      </c>
      <c r="G18" s="125">
        <v>14500</v>
      </c>
      <c r="H18" s="125">
        <v>21666</v>
      </c>
      <c r="I18" s="155">
        <f t="shared" si="0"/>
        <v>17933.2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9500</v>
      </c>
      <c r="E19" s="202">
        <v>12000</v>
      </c>
      <c r="F19" s="202">
        <v>12500</v>
      </c>
      <c r="G19" s="125">
        <v>12500</v>
      </c>
      <c r="H19" s="125">
        <v>11333</v>
      </c>
      <c r="I19" s="155">
        <f t="shared" si="0"/>
        <v>11566.6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22500</v>
      </c>
      <c r="E20" s="202">
        <v>30000</v>
      </c>
      <c r="F20" s="211">
        <v>31500</v>
      </c>
      <c r="G20" s="125">
        <v>24000</v>
      </c>
      <c r="H20" s="125">
        <v>20000</v>
      </c>
      <c r="I20" s="155">
        <f t="shared" si="0"/>
        <v>25600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25000</v>
      </c>
      <c r="E21" s="202">
        <v>35000</v>
      </c>
      <c r="F21" s="202">
        <v>21000</v>
      </c>
      <c r="G21" s="125">
        <v>27500</v>
      </c>
      <c r="H21" s="125">
        <v>25000</v>
      </c>
      <c r="I21" s="155">
        <f t="shared" si="0"/>
        <v>26700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17500</v>
      </c>
      <c r="E22" s="202">
        <v>18000</v>
      </c>
      <c r="F22" s="202">
        <v>13500</v>
      </c>
      <c r="G22" s="125">
        <v>20000</v>
      </c>
      <c r="H22" s="125">
        <v>16666</v>
      </c>
      <c r="I22" s="155">
        <f t="shared" si="0"/>
        <v>17133.2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3000</v>
      </c>
      <c r="E23" s="202">
        <v>4000</v>
      </c>
      <c r="F23" s="211">
        <v>6000</v>
      </c>
      <c r="G23" s="125">
        <v>3500</v>
      </c>
      <c r="H23" s="125">
        <v>4666</v>
      </c>
      <c r="I23" s="155">
        <f t="shared" si="0"/>
        <v>4233.2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3000</v>
      </c>
      <c r="E24" s="202">
        <v>4000</v>
      </c>
      <c r="F24" s="202">
        <v>7000</v>
      </c>
      <c r="G24" s="125">
        <v>3500</v>
      </c>
      <c r="H24" s="125">
        <v>4666</v>
      </c>
      <c r="I24" s="155">
        <f t="shared" si="0"/>
        <v>4433.2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3000</v>
      </c>
      <c r="E25" s="202">
        <v>4000</v>
      </c>
      <c r="F25" s="202">
        <v>7000</v>
      </c>
      <c r="G25" s="125">
        <v>3500</v>
      </c>
      <c r="H25" s="125">
        <v>4666</v>
      </c>
      <c r="I25" s="155">
        <f t="shared" si="0"/>
        <v>4433.2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3000</v>
      </c>
      <c r="E26" s="202">
        <v>5000</v>
      </c>
      <c r="F26" s="202">
        <v>6500</v>
      </c>
      <c r="G26" s="125">
        <v>3500</v>
      </c>
      <c r="H26" s="125">
        <v>5000</v>
      </c>
      <c r="I26" s="155">
        <f t="shared" si="0"/>
        <v>4600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12500</v>
      </c>
      <c r="E27" s="202">
        <v>15000</v>
      </c>
      <c r="F27" s="202">
        <v>16000</v>
      </c>
      <c r="G27" s="125">
        <v>12500</v>
      </c>
      <c r="H27" s="125">
        <v>13333</v>
      </c>
      <c r="I27" s="155">
        <f t="shared" si="0"/>
        <v>13866.6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3000</v>
      </c>
      <c r="E28" s="202">
        <v>5000</v>
      </c>
      <c r="F28" s="202">
        <v>5500</v>
      </c>
      <c r="G28" s="125">
        <v>5000</v>
      </c>
      <c r="H28" s="125">
        <v>5000</v>
      </c>
      <c r="I28" s="155">
        <f t="shared" si="0"/>
        <v>4700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14000</v>
      </c>
      <c r="E29" s="211">
        <v>15000</v>
      </c>
      <c r="F29" s="202">
        <v>18500</v>
      </c>
      <c r="G29" s="125">
        <v>18000</v>
      </c>
      <c r="H29" s="125">
        <v>18333</v>
      </c>
      <c r="I29" s="155">
        <f t="shared" si="0"/>
        <v>16766.599999999999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9500</v>
      </c>
      <c r="E30" s="202">
        <v>35000</v>
      </c>
      <c r="F30" s="202">
        <v>13500</v>
      </c>
      <c r="G30" s="125">
        <v>11000</v>
      </c>
      <c r="H30" s="125">
        <v>11333</v>
      </c>
      <c r="I30" s="155">
        <f t="shared" si="0"/>
        <v>16066.6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20000</v>
      </c>
      <c r="E31" s="203">
        <v>22000</v>
      </c>
      <c r="F31" s="203">
        <v>20000</v>
      </c>
      <c r="G31" s="158">
        <v>20000</v>
      </c>
      <c r="H31" s="158">
        <v>20000</v>
      </c>
      <c r="I31" s="155">
        <f t="shared" si="0"/>
        <v>20400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12000</v>
      </c>
      <c r="E33" s="208">
        <v>25000</v>
      </c>
      <c r="F33" s="208">
        <v>23500</v>
      </c>
      <c r="G33" s="155">
        <v>25000</v>
      </c>
      <c r="H33" s="155">
        <v>15000</v>
      </c>
      <c r="I33" s="155">
        <f t="shared" si="0"/>
        <v>20100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12000</v>
      </c>
      <c r="E34" s="202">
        <v>25000</v>
      </c>
      <c r="F34" s="202">
        <v>19000</v>
      </c>
      <c r="G34" s="125">
        <v>25000</v>
      </c>
      <c r="H34" s="125">
        <v>16000</v>
      </c>
      <c r="I34" s="155">
        <f t="shared" si="0"/>
        <v>19400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27000</v>
      </c>
      <c r="E35" s="202">
        <v>25000</v>
      </c>
      <c r="F35" s="202">
        <v>28000</v>
      </c>
      <c r="G35" s="125">
        <v>27500</v>
      </c>
      <c r="H35" s="125">
        <v>23333</v>
      </c>
      <c r="I35" s="155">
        <f t="shared" si="0"/>
        <v>26166.6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12500</v>
      </c>
      <c r="E36" s="202">
        <v>15000</v>
      </c>
      <c r="F36" s="202">
        <v>17500</v>
      </c>
      <c r="G36" s="125">
        <v>16000</v>
      </c>
      <c r="H36" s="125">
        <v>13333</v>
      </c>
      <c r="I36" s="155">
        <f t="shared" si="0"/>
        <v>14866.6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23500</v>
      </c>
      <c r="E37" s="202">
        <v>20000</v>
      </c>
      <c r="F37" s="202">
        <v>33500</v>
      </c>
      <c r="G37" s="125">
        <v>25000</v>
      </c>
      <c r="H37" s="125">
        <v>23333</v>
      </c>
      <c r="I37" s="155">
        <f t="shared" si="0"/>
        <v>25066.6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220</v>
      </c>
      <c r="D39" s="181">
        <v>450000</v>
      </c>
      <c r="E39" s="181">
        <v>450000</v>
      </c>
      <c r="F39" s="181">
        <v>550000</v>
      </c>
      <c r="G39" s="217">
        <v>450000</v>
      </c>
      <c r="H39" s="217">
        <v>450000</v>
      </c>
      <c r="I39" s="155">
        <f t="shared" si="0"/>
        <v>470000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380000</v>
      </c>
      <c r="E40" s="187">
        <v>390000</v>
      </c>
      <c r="F40" s="187">
        <v>400000</v>
      </c>
      <c r="G40" s="157">
        <v>375000</v>
      </c>
      <c r="H40" s="157">
        <v>366666</v>
      </c>
      <c r="I40" s="155">
        <f t="shared" si="0"/>
        <v>382333.2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21-11-2022</vt:lpstr>
      <vt:lpstr>By Order</vt:lpstr>
      <vt:lpstr>All Stores</vt:lpstr>
      <vt:lpstr>'21-11-2022'!Print_Titles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2022-11-23T10:08:51Z</cp:lastPrinted>
  <dcterms:created xsi:type="dcterms:W3CDTF">2010-10-20T06:23:14Z</dcterms:created>
  <dcterms:modified xsi:type="dcterms:W3CDTF">2022-11-23T10:09:25Z</dcterms:modified>
</cp:coreProperties>
</file>