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4-11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'14-11-2022'!$12:$14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1" l="1"/>
  <c r="G64" i="11"/>
  <c r="I61" i="11"/>
  <c r="G61" i="11"/>
  <c r="I62" i="11"/>
  <c r="G62" i="11"/>
  <c r="I58" i="11"/>
  <c r="G58" i="11"/>
  <c r="I57" i="11"/>
  <c r="G57" i="11"/>
  <c r="I59" i="11"/>
  <c r="G59" i="11"/>
  <c r="I65" i="11"/>
  <c r="G65" i="11"/>
  <c r="I63" i="11"/>
  <c r="G63" i="11"/>
  <c r="I60" i="11"/>
  <c r="G60" i="11"/>
  <c r="I86" i="11" l="1"/>
  <c r="G86" i="11"/>
  <c r="I84" i="11"/>
  <c r="G84" i="11"/>
  <c r="I89" i="11"/>
  <c r="G89" i="11"/>
  <c r="I88" i="11"/>
  <c r="G88" i="11"/>
  <c r="I85" i="11"/>
  <c r="G85" i="11"/>
  <c r="I87" i="11"/>
  <c r="G87" i="11"/>
  <c r="I83" i="11"/>
  <c r="G83" i="11"/>
  <c r="I79" i="11"/>
  <c r="G79" i="11"/>
  <c r="I77" i="11"/>
  <c r="G77" i="11"/>
  <c r="I78" i="11"/>
  <c r="G78" i="11"/>
  <c r="I76" i="11"/>
  <c r="G76" i="11"/>
  <c r="I80" i="11"/>
  <c r="G80" i="11"/>
  <c r="I72" i="11"/>
  <c r="G72" i="11"/>
  <c r="I70" i="11"/>
  <c r="G70" i="11"/>
  <c r="I73" i="11"/>
  <c r="G73" i="11"/>
  <c r="I68" i="11"/>
  <c r="G68" i="11"/>
  <c r="I71" i="11"/>
  <c r="G71" i="11"/>
  <c r="I69" i="11"/>
  <c r="G69" i="11"/>
  <c r="I50" i="11"/>
  <c r="G50" i="11"/>
  <c r="I49" i="11"/>
  <c r="G49" i="11"/>
  <c r="I54" i="11"/>
  <c r="G54" i="11"/>
  <c r="I51" i="11"/>
  <c r="G51" i="11"/>
  <c r="I53" i="11"/>
  <c r="G53" i="11"/>
  <c r="I52" i="11"/>
  <c r="G52" i="11"/>
  <c r="I44" i="11"/>
  <c r="G44" i="11"/>
  <c r="I43" i="11"/>
  <c r="G43" i="11"/>
  <c r="I45" i="11"/>
  <c r="G45" i="11"/>
  <c r="I46" i="11"/>
  <c r="G46" i="11"/>
  <c r="I42" i="11"/>
  <c r="G42" i="11"/>
  <c r="I41" i="11"/>
  <c r="G41" i="11"/>
  <c r="I36" i="11"/>
  <c r="G36" i="11"/>
  <c r="I35" i="11"/>
  <c r="G35" i="11"/>
  <c r="I34" i="11"/>
  <c r="G34" i="11"/>
  <c r="I37" i="11"/>
  <c r="G37" i="11"/>
  <c r="I38" i="11"/>
  <c r="G38" i="11"/>
  <c r="I20" i="11"/>
  <c r="G20" i="11"/>
  <c r="I17" i="11"/>
  <c r="G17" i="11"/>
  <c r="I24" i="11"/>
  <c r="G24" i="11"/>
  <c r="I25" i="11"/>
  <c r="G25" i="11"/>
  <c r="I16" i="11"/>
  <c r="G16" i="11"/>
  <c r="I21" i="11"/>
  <c r="G21" i="11"/>
  <c r="I22" i="11"/>
  <c r="G22" i="11"/>
  <c r="I18" i="11"/>
  <c r="G18" i="11"/>
  <c r="I23" i="11"/>
  <c r="G23" i="11"/>
  <c r="I27" i="11"/>
  <c r="G27" i="11"/>
  <c r="I31" i="11"/>
  <c r="G31" i="11"/>
  <c r="I29" i="11"/>
  <c r="G29" i="11"/>
  <c r="I19" i="11"/>
  <c r="G19" i="11"/>
  <c r="I26" i="11"/>
  <c r="G26" i="11"/>
  <c r="I30" i="11"/>
  <c r="G30" i="11"/>
  <c r="I28" i="11"/>
  <c r="G28" i="11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<sst xmlns="http://schemas.openxmlformats.org/spreadsheetml/2006/main" count="849" uniqueCount="227">
  <si>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</si>
  <si>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</si>
  <si>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</si>
  <si>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</si>
  <si>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</si>
  <si>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</si>
  <si>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</si>
  <si>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</si>
  <si>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</si>
  <si>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</si>
  <si>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</si>
  <si>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</si>
  <si>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</si>
  <si>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</si>
  <si>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</si>
  <si>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</si>
  <si>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</si>
  <si>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</si>
  <si>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</si>
  <si>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</si>
  <si>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</si>
  <si>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</si>
  <si>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</si>
  <si>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</si>
  <si>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</si>
  <si>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</si>
  <si>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</si>
  <si>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</si>
  <si>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</si>
  <si>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</si>
  <si>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</si>
  <si>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</si>
  <si>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</si>
  <si>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</si>
  <si>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</si>
  <si>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</si>
  <si>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</si>
  <si>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</si>
  <si>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</si>
  <si>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</si>
  <si>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</si>
  <si>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</si>
  <si>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</si>
  <si>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</si>
  <si>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</si>
  <si>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</si>
  <si>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</si>
  <si>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</si>
  <si>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</si>
  <si>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</si>
  <si>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</si>
  <si>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</si>
  <si>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</si>
  <si>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</si>
  <si>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</si>
  <si>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</si>
  <si>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</si>
  <si>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</si>
  <si>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</si>
  <si>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</si>
  <si>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</si>
  <si>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</si>
  <si>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</si>
  <si>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</si>
  <si>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</si>
  <si>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</si>
  <si>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</si>
  <si>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</si>
  <si>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</si>
  <si>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</si>
  <si>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</si>
  <si>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</si>
  <si>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</si>
  <si>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</si>
  <si>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</si>
  <si>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</si>
  <si>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</si>
  <si>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</si>
  <si>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</si>
  <si>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</si>
  <si>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</si>
  <si>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</si>
  <si>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</si>
  <si>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</si>
  <si>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</si>
  <si>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</si>
  <si>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</si>
  <si>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</si>
  <si>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</si>
  <si>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</si>
  <si>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</si>
  <si>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</si>
  <si>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</si>
  <si>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</si>
  <si>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</si>
  <si>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</si>
  <si>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</si>
  <si>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</si>
  <si>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</si>
  <si>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</si>
  <si>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</si>
  <si>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</si>
  <si>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</si>
  <si>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</si>
  <si>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</si>
  <si>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</si>
  <si>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</si>
  <si>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</si>
  <si>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</si>
  <si>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</si>
  <si>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</si>
  <si>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</si>
  <si>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</si>
  <si>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</si>
  <si>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</si>
  <si>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</si>
  <si>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</si>
  <si>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</si>
  <si>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</si>
  <si>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</si>
  <si>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</si>
  <si>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</si>
  <si>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</si>
  <si>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</si>
  <si>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</si>
  <si>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</si>
  <si>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</si>
  <si>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</si>
  <si>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</si>
  <si>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</si>
  <si>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</si>
  <si>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</si>
  <si>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</si>
  <si>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</si>
  <si>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</si>
  <si>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</si>
  <si>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</si>
  <si>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</si>
  <si>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</si>
  <si>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</si>
  <si>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</si>
  <si>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</si>
  <si>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</si>
  <si>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</si>
  <si>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</si>
  <si>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</si>
  <si>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</si>
  <si>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</si>
  <si>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</si>
  <si>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</si>
  <si>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</si>
  <si>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</si>
  <si>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</si>
  <si>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</si>
  <si>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</si>
  <si>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</si>
  <si>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</si>
  <si>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</si>
  <si>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</si>
  <si>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</si>
  <si>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</si>
  <si>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</si>
  <si>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</si>
  <si>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</si>
  <si>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</si>
  <si>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</si>
  <si>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</si>
  <si>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</si>
  <si>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</si>
  <si>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</si>
  <si>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</si>
  <si>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</si>
  <si>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</si>
  <si>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</si>
  <si>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</si>
  <si>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</si>
  <si>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</si>
  <si>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</si>
  <si>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</si>
  <si>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</si>
  <si>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</si>
  <si>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</si>
  <si>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</si>
  <si>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</si>
  <si>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</si>
  <si>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</si>
  <si>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</si>
  <si>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</si>
  <si>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</si>
  <si>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</si>
  <si>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</si>
  <si>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</si>
  <si>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</si>
  <si>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</si>
  <si>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</si>
  <si>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</si>
  <si>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</si>
  <si>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</si>
  <si>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</si>
  <si>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</si>
  <si>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</si>
  <si>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</si>
  <si>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</si>
  <si>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</si>
  <si>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</si>
  <si>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</si>
  <si>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</si>
  <si>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</si>
  <si>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تشرين الثاني 2021 (ل.ل.)</t>
  </si>
  <si>
    <t>معدل أسعار  السوبرماركات في 07-11-2022 (ل.ل.)</t>
  </si>
  <si>
    <t>معدل أسعار المحلات والملاحم في 07-11-2022 (ل.ل.)</t>
  </si>
  <si>
    <t>المعدل العام للأسعار في 07-11-2022  (ل.ل.)</t>
  </si>
  <si>
    <t xml:space="preserve"> التاريخ 14تشرين الثاني 2022</t>
  </si>
  <si>
    <t>معدل أسعار  السوبرماركات في 14-11-2022 (ل.ل.)</t>
  </si>
  <si>
    <t xml:space="preserve"> التاريخ 14 تشرين الثاني 2022</t>
  </si>
  <si>
    <t>معدل أسعار المحلات والملاحم في 14-11-2022 (ل.ل.)</t>
  </si>
  <si>
    <t>المعدل العام للأسعار في 14-11-2022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</si>
  <si>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</si>
  <si>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</si>
  <si>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 14 تشرين الثاني2022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</si>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</sst>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1" fontId="1" fillId="2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4" zoomScaleNormal="100" workbookViewId="0">
      <selection activeCell="I22" sqref="I2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208</v>
      </c>
      <c r="F12" s="224" t="s">
        <v>213</v>
      </c>
      <c r="G12" s="224" t="s">
        <v>197</v>
      </c>
      <c r="H12" s="224" t="s">
        <v>209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12370.580000000002</v>
      </c>
      <c r="F15" s="190">
        <v>32665.333333333332</v>
      </c>
      <c r="G15" s="45">
        <f t="shared" ref="G15:G30" si="0">(F15-E15)/E15</f>
        <v>1.640566031126538</v>
      </c>
      <c r="H15" s="190">
        <v>33460.888888888891</v>
      </c>
      <c r="I15" s="45">
        <f t="shared" ref="I15:I30" si="1">(F15-H15)/H15</f>
        <v>-2.3775685045227014E-2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18121.78</v>
      </c>
      <c r="F16" s="184">
        <v>29862.25</v>
      </c>
      <c r="G16" s="48">
        <f t="shared" si="0"/>
        <v>0.64786516556320639</v>
      </c>
      <c r="H16" s="184">
        <v>22793.5</v>
      </c>
      <c r="I16" s="44">
        <f t="shared" si="1"/>
        <v>0.31012130651282166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9706.184444444445</v>
      </c>
      <c r="F17" s="184">
        <v>23612.25</v>
      </c>
      <c r="G17" s="48">
        <f t="shared" si="0"/>
        <v>1.432701555915209</v>
      </c>
      <c r="H17" s="184">
        <v>21737.25</v>
      </c>
      <c r="I17" s="44">
        <f t="shared" si="1"/>
        <v>8.6257461270399891E-2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5179.42</v>
      </c>
      <c r="F18" s="184">
        <v>12550</v>
      </c>
      <c r="G18" s="48">
        <f t="shared" si="0"/>
        <v>1.4230512296743651</v>
      </c>
      <c r="H18" s="184">
        <v>11543.333333333334</v>
      </c>
      <c r="I18" s="44">
        <f t="shared" si="1"/>
        <v>8.7207623447877511E-2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18633.763333333336</v>
      </c>
      <c r="F19" s="184">
        <v>35485.428571428572</v>
      </c>
      <c r="G19" s="48">
        <f t="shared" si="0"/>
        <v>0.90436187991879435</v>
      </c>
      <c r="H19" s="184">
        <v>28268.5</v>
      </c>
      <c r="I19" s="44">
        <f t="shared" si="1"/>
        <v>0.25529931094428682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8221.74</v>
      </c>
      <c r="F20" s="184">
        <v>29433.111111111109</v>
      </c>
      <c r="G20" s="48">
        <f t="shared" si="0"/>
        <v>2.5799126597424769</v>
      </c>
      <c r="H20" s="184">
        <v>23322</v>
      </c>
      <c r="I20" s="44">
        <f t="shared" si="1"/>
        <v>0.26203203460728536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10743.4</v>
      </c>
      <c r="F21" s="184">
        <v>23877.555555555555</v>
      </c>
      <c r="G21" s="48">
        <f t="shared" si="0"/>
        <v>1.2225324902317289</v>
      </c>
      <c r="H21" s="184">
        <v>23322</v>
      </c>
      <c r="I21" s="44">
        <f t="shared" si="1"/>
        <v>2.3821094055207732E-2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1925.64</v>
      </c>
      <c r="F22" s="184">
        <v>5111.1111111111113</v>
      </c>
      <c r="G22" s="48">
        <f t="shared" si="0"/>
        <v>1.654240206430647</v>
      </c>
      <c r="H22" s="184">
        <v>5722</v>
      </c>
      <c r="I22" s="44">
        <f t="shared" si="1"/>
        <v>-0.10676142762825737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2524.4088888888891</v>
      </c>
      <c r="F23" s="184">
        <v>5743.75</v>
      </c>
      <c r="G23" s="48">
        <f t="shared" si="0"/>
        <v>1.2752851272553132</v>
      </c>
      <c r="H23" s="184">
        <v>6681</v>
      </c>
      <c r="I23" s="44">
        <f t="shared" si="1"/>
        <v>-0.14028588534650502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2574.5</v>
      </c>
      <c r="F24" s="184">
        <v>5743.75</v>
      </c>
      <c r="G24" s="48">
        <f t="shared" si="0"/>
        <v>1.2310157312099437</v>
      </c>
      <c r="H24" s="184">
        <v>6556</v>
      </c>
      <c r="I24" s="44">
        <f t="shared" si="1"/>
        <v>-0.1238941427699817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2653.84</v>
      </c>
      <c r="F25" s="184">
        <v>5681.25</v>
      </c>
      <c r="G25" s="48">
        <f t="shared" si="0"/>
        <v>1.140765833659904</v>
      </c>
      <c r="H25" s="184">
        <v>6493.5</v>
      </c>
      <c r="I25" s="44">
        <f t="shared" si="1"/>
        <v>-0.12508662508662508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8910.52</v>
      </c>
      <c r="F26" s="184">
        <v>18812.25</v>
      </c>
      <c r="G26" s="48">
        <f t="shared" si="0"/>
        <v>1.1112404214344391</v>
      </c>
      <c r="H26" s="184">
        <v>20718.5</v>
      </c>
      <c r="I26" s="44">
        <f t="shared" si="1"/>
        <v>-9.2007143374279024E-2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2524.048888888889</v>
      </c>
      <c r="F27" s="184">
        <v>5868.75</v>
      </c>
      <c r="G27" s="48">
        <f t="shared" si="0"/>
        <v>1.325133251513001</v>
      </c>
      <c r="H27" s="184">
        <v>6681</v>
      </c>
      <c r="I27" s="44">
        <f t="shared" si="1"/>
        <v>-0.12157611136057477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5460.6374999999998</v>
      </c>
      <c r="F28" s="184">
        <v>19205.333333333332</v>
      </c>
      <c r="G28" s="48">
        <f t="shared" si="0"/>
        <v>2.5170496729243301</v>
      </c>
      <c r="H28" s="184">
        <v>18983.111111111109</v>
      </c>
      <c r="I28" s="44">
        <f t="shared" si="1"/>
        <v>1.1706312043453853E-2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11664.882222222222</v>
      </c>
      <c r="F29" s="184">
        <v>25168.75</v>
      </c>
      <c r="G29" s="48">
        <f t="shared" si="0"/>
        <v>1.1576514464974357</v>
      </c>
      <c r="H29" s="184">
        <v>26843.75</v>
      </c>
      <c r="I29" s="44">
        <f t="shared" si="1"/>
        <v>-6.2398137369033761E-2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12151.68</v>
      </c>
      <c r="F30" s="187">
        <v>22270.888888888891</v>
      </c>
      <c r="G30" s="51">
        <f t="shared" si="0"/>
        <v>0.83274155416278983</v>
      </c>
      <c r="H30" s="187">
        <v>23433.111111111109</v>
      </c>
      <c r="I30" s="56">
        <f t="shared" si="1"/>
        <v>-4.959743572722345E-2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12496.880000000001</v>
      </c>
      <c r="F32" s="190">
        <v>25155.333333333332</v>
      </c>
      <c r="G32" s="45">
        <f>(F32-E32)/E32</f>
        <v>1.012929093768471</v>
      </c>
      <c r="H32" s="190">
        <v>24933.111111111109</v>
      </c>
      <c r="I32" s="44">
        <f>(F32-H32)/H32</f>
        <v>8.9127354076239708E-3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12194.642222222221</v>
      </c>
      <c r="F33" s="184">
        <v>22487.25</v>
      </c>
      <c r="G33" s="48">
        <f>(F33-E33)/E33</f>
        <v>0.84402703992591299</v>
      </c>
      <c r="H33" s="184">
        <v>22237.25</v>
      </c>
      <c r="I33" s="44">
        <f>(F33-H33)/H33</f>
        <v>1.1242397328806395E-2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12672.66</v>
      </c>
      <c r="F34" s="184">
        <v>30134.285714285714</v>
      </c>
      <c r="G34" s="48">
        <f>(F34-E34)/E34</f>
        <v>1.3778974354465214</v>
      </c>
      <c r="H34" s="184">
        <v>36628.571428571428</v>
      </c>
      <c r="I34" s="44">
        <f>(F34-H34)/H34</f>
        <v>-0.17730109204368175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8131.4740476190473</v>
      </c>
      <c r="F35" s="184">
        <v>24816.666666666668</v>
      </c>
      <c r="G35" s="48">
        <f>(F35-E35)/E35</f>
        <v>2.0519271808944852</v>
      </c>
      <c r="H35" s="184">
        <v>29065</v>
      </c>
      <c r="I35" s="44">
        <f>(F35-H35)/H35</f>
        <v>-0.14616663799529786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8734.5311111111114</v>
      </c>
      <c r="F36" s="184">
        <v>28655.333333333332</v>
      </c>
      <c r="G36" s="51">
        <f>(F36-E36)/E36</f>
        <v>2.2806950904188965</v>
      </c>
      <c r="H36" s="184">
        <v>28376.444444444445</v>
      </c>
      <c r="I36" s="56">
        <f>(F36-H36)/H36</f>
        <v>9.8281829999842668E-3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291304.68</v>
      </c>
      <c r="F38" s="184">
        <v>593724.5</v>
      </c>
      <c r="G38" s="45">
        <f t="shared" ref="G38:G43" si="2">(F38-E38)/E38</f>
        <v>1.0381564072365745</v>
      </c>
      <c r="H38" s="184">
        <v>586174.5</v>
      </c>
      <c r="I38" s="44">
        <f t="shared" ref="I38:I43" si="3">(F38-H38)/H38</f>
        <v>1.2880123580947311E-2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180091.13333333333</v>
      </c>
      <c r="F39" s="184">
        <v>326241.14285714284</v>
      </c>
      <c r="G39" s="48">
        <f t="shared" si="2"/>
        <v>0.8115336208879218</v>
      </c>
      <c r="H39" s="184">
        <v>314126.85714285716</v>
      </c>
      <c r="I39" s="44">
        <f t="shared" si="3"/>
        <v>3.8564947373399536E-2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136419.5</v>
      </c>
      <c r="F40" s="184">
        <v>249579.6</v>
      </c>
      <c r="G40" s="48">
        <f t="shared" si="2"/>
        <v>0.8295009144587101</v>
      </c>
      <c r="H40" s="184">
        <v>222529.6</v>
      </c>
      <c r="I40" s="44">
        <f t="shared" si="3"/>
        <v>0.12155686254772398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46897.5</v>
      </c>
      <c r="F41" s="184">
        <v>117086</v>
      </c>
      <c r="G41" s="48">
        <f t="shared" si="2"/>
        <v>1.4966362812516658</v>
      </c>
      <c r="H41" s="184">
        <v>111136</v>
      </c>
      <c r="I41" s="44">
        <f t="shared" si="3"/>
        <v>5.3538007486323064E-2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40322.666666666672</v>
      </c>
      <c r="F42" s="184">
        <v>118999.33333333333</v>
      </c>
      <c r="G42" s="48">
        <f t="shared" si="2"/>
        <v>1.9511771708220351</v>
      </c>
      <c r="H42" s="184">
        <v>117332.66666666667</v>
      </c>
      <c r="I42" s="44">
        <f t="shared" si="3"/>
        <v>1.4204626162648568E-2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90050.980952380953</v>
      </c>
      <c r="F43" s="184">
        <v>260646.625</v>
      </c>
      <c r="G43" s="51">
        <f t="shared" si="2"/>
        <v>1.8944340443979193</v>
      </c>
      <c r="H43" s="184">
        <v>256271.625</v>
      </c>
      <c r="I43" s="59">
        <f t="shared" si="3"/>
        <v>1.7071730044245045E-2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76835.877777777772</v>
      </c>
      <c r="F45" s="184">
        <v>172114.22222222222</v>
      </c>
      <c r="G45" s="45">
        <f t="shared" ref="G45:G50" si="4">(F45-E45)/E45</f>
        <v>1.2400241553822731</v>
      </c>
      <c r="H45" s="184">
        <v>168547.55555555556</v>
      </c>
      <c r="I45" s="44">
        <f t="shared" ref="I45:I50" si="5">(F45-H45)/H45</f>
        <v>2.1161188929204228E-2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45691.551111111112</v>
      </c>
      <c r="F46" s="184">
        <v>134896.79999999999</v>
      </c>
      <c r="G46" s="48">
        <f t="shared" si="4"/>
        <v>1.952335753976981</v>
      </c>
      <c r="H46" s="184">
        <v>129208.8</v>
      </c>
      <c r="I46" s="84">
        <f t="shared" si="5"/>
        <v>4.4021769415086162E-2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141332.28888888887</v>
      </c>
      <c r="F47" s="184">
        <v>405784.75</v>
      </c>
      <c r="G47" s="48">
        <f t="shared" si="4"/>
        <v>1.8711397316929859</v>
      </c>
      <c r="H47" s="184">
        <v>402659.75</v>
      </c>
      <c r="I47" s="84">
        <f t="shared" si="5"/>
        <v>7.7608948994777847E-3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190923.75</v>
      </c>
      <c r="F48" s="184">
        <v>487148.33285714284</v>
      </c>
      <c r="G48" s="48">
        <f t="shared" si="4"/>
        <v>1.5515334412672224</v>
      </c>
      <c r="H48" s="184">
        <v>454299.72166666668</v>
      </c>
      <c r="I48" s="84">
        <f t="shared" si="5"/>
        <v>7.2306034152885029E-2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17560</v>
      </c>
      <c r="F49" s="184">
        <v>33059.333333333336</v>
      </c>
      <c r="G49" s="48">
        <f t="shared" si="4"/>
        <v>0.88264996203492796</v>
      </c>
      <c r="H49" s="184">
        <v>36999</v>
      </c>
      <c r="I49" s="44">
        <f t="shared" si="5"/>
        <v>-0.10648035532491863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189082.66666666666</v>
      </c>
      <c r="F50" s="184">
        <v>702000</v>
      </c>
      <c r="G50" s="56">
        <f t="shared" si="4"/>
        <v>2.7126618339773789</v>
      </c>
      <c r="H50" s="184">
        <v>724250</v>
      </c>
      <c r="I50" s="59">
        <f t="shared" si="5"/>
        <v>-3.0721435968243008E-2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35705.53333333334</v>
      </c>
      <c r="F52" s="181">
        <v>77330</v>
      </c>
      <c r="G52" s="183">
        <f t="shared" ref="G52:G60" si="6">(F52-E52)/E52</f>
        <v>1.1657707582204808</v>
      </c>
      <c r="H52" s="181">
        <v>74250</v>
      </c>
      <c r="I52" s="116">
        <f t="shared" ref="I52:I60" si="7">(F52-H52)/H52</f>
        <v>4.148148148148148E-2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45863.25</v>
      </c>
      <c r="F53" s="184">
        <v>68021.666666666672</v>
      </c>
      <c r="G53" s="186">
        <f t="shared" si="6"/>
        <v>0.48314100432626716</v>
      </c>
      <c r="H53" s="184">
        <v>64688.333333333336</v>
      </c>
      <c r="I53" s="84">
        <f t="shared" si="7"/>
        <v>5.1529126838945748E-2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30750.04</v>
      </c>
      <c r="F54" s="184">
        <v>63710.75</v>
      </c>
      <c r="G54" s="186">
        <f t="shared" si="6"/>
        <v>1.0718916137995267</v>
      </c>
      <c r="H54" s="184">
        <v>59318.25</v>
      </c>
      <c r="I54" s="84">
        <f t="shared" si="7"/>
        <v>7.4049723314494276E-2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36616.520000000004</v>
      </c>
      <c r="F55" s="184">
        <v>93172.5</v>
      </c>
      <c r="G55" s="186">
        <f t="shared" si="6"/>
        <v>1.5445481984634255</v>
      </c>
      <c r="H55" s="184">
        <v>90286.25</v>
      </c>
      <c r="I55" s="84">
        <f t="shared" si="7"/>
        <v>3.1967769178584779E-2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19921.8</v>
      </c>
      <c r="F56" s="184">
        <v>44650</v>
      </c>
      <c r="G56" s="191">
        <f t="shared" si="6"/>
        <v>1.241263339658063</v>
      </c>
      <c r="H56" s="184">
        <v>43435</v>
      </c>
      <c r="I56" s="85">
        <f t="shared" si="7"/>
        <v>2.797283296880396E-2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4845.55</v>
      </c>
      <c r="F57" s="187">
        <v>33995</v>
      </c>
      <c r="G57" s="189">
        <f t="shared" si="6"/>
        <v>6.0157154502584849</v>
      </c>
      <c r="H57" s="187">
        <v>32995</v>
      </c>
      <c r="I57" s="117">
        <f t="shared" si="7"/>
        <v>3.0307622367025305E-2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44694.71428571429</v>
      </c>
      <c r="F58" s="190">
        <v>97455.428571428565</v>
      </c>
      <c r="G58" s="44">
        <f t="shared" si="6"/>
        <v>1.1804687674796952</v>
      </c>
      <c r="H58" s="190">
        <v>93026.857142857145</v>
      </c>
      <c r="I58" s="44">
        <f t="shared" si="7"/>
        <v>4.7605299851962782E-2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46379.647619047617</v>
      </c>
      <c r="F59" s="184">
        <v>96958</v>
      </c>
      <c r="G59" s="48">
        <f t="shared" si="6"/>
        <v>1.0905290354163968</v>
      </c>
      <c r="H59" s="184">
        <v>92581.333333333328</v>
      </c>
      <c r="I59" s="44">
        <f t="shared" si="7"/>
        <v>4.7273748487816174E-2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383122</v>
      </c>
      <c r="F60" s="184">
        <v>639900</v>
      </c>
      <c r="G60" s="51">
        <f t="shared" si="6"/>
        <v>0.67022515021324802</v>
      </c>
      <c r="H60" s="184">
        <v>598000</v>
      </c>
      <c r="I60" s="51">
        <f t="shared" si="7"/>
        <v>7.0066889632107027E-2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61478.133333333339</v>
      </c>
      <c r="F62" s="184">
        <v>180832.875</v>
      </c>
      <c r="G62" s="45">
        <f t="shared" ref="G62:G67" si="8">(F62-E62)/E62</f>
        <v>1.9414177886554784</v>
      </c>
      <c r="H62" s="184">
        <v>182066.625</v>
      </c>
      <c r="I62" s="44">
        <f t="shared" ref="I62:I67" si="9">(F62-H62)/H62</f>
        <v>-6.7763655200397104E-3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426467.48095238098</v>
      </c>
      <c r="F63" s="184">
        <v>899700</v>
      </c>
      <c r="G63" s="48">
        <f t="shared" si="8"/>
        <v>1.1096567503594952</v>
      </c>
      <c r="H63" s="184">
        <v>896592</v>
      </c>
      <c r="I63" s="44">
        <f t="shared" si="9"/>
        <v>3.4664596605814015E-3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169642.28571428571</v>
      </c>
      <c r="F64" s="184">
        <v>464744</v>
      </c>
      <c r="G64" s="48">
        <f t="shared" si="8"/>
        <v>1.7395528069147184</v>
      </c>
      <c r="H64" s="184">
        <v>488488.28571428574</v>
      </c>
      <c r="I64" s="84">
        <f t="shared" si="9"/>
        <v>-4.8607687039139459E-2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84579.333333333328</v>
      </c>
      <c r="F65" s="184">
        <v>255732.66666666666</v>
      </c>
      <c r="G65" s="48">
        <f t="shared" si="8"/>
        <v>2.0235833812830557</v>
      </c>
      <c r="H65" s="184">
        <v>231709.33333333334</v>
      </c>
      <c r="I65" s="84">
        <f t="shared" si="9"/>
        <v>0.10367874693581605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47093.166666666672</v>
      </c>
      <c r="F66" s="184">
        <v>106698.66666666667</v>
      </c>
      <c r="G66" s="48">
        <f t="shared" si="8"/>
        <v>1.2656931826627358</v>
      </c>
      <c r="H66" s="184">
        <v>106504.22222222222</v>
      </c>
      <c r="I66" s="84">
        <f t="shared" si="9"/>
        <v>1.8256970511341989E-3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35714.949999999997</v>
      </c>
      <c r="F67" s="184">
        <v>104193</v>
      </c>
      <c r="G67" s="51">
        <f t="shared" si="8"/>
        <v>1.9173497372948864</v>
      </c>
      <c r="H67" s="184">
        <v>103226.33333333333</v>
      </c>
      <c r="I67" s="85">
        <f t="shared" si="9"/>
        <v>9.3645355351832538E-3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51238.933333333334</v>
      </c>
      <c r="F69" s="190">
        <v>101189.125</v>
      </c>
      <c r="G69" s="45">
        <f>(F69-E69)/E69</f>
        <v>0.97484839002633406</v>
      </c>
      <c r="H69" s="190">
        <v>99161.625</v>
      </c>
      <c r="I69" s="44">
        <f>(F69-H69)/H69</f>
        <v>2.0446417654006781E-2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35932.813333333339</v>
      </c>
      <c r="F70" s="184">
        <v>75754.666666666672</v>
      </c>
      <c r="G70" s="48">
        <f>(F70-E70)/E70</f>
        <v>1.1082308797789651</v>
      </c>
      <c r="H70" s="184">
        <v>75754.666666666672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17695.305714285714</v>
      </c>
      <c r="F71" s="184">
        <v>36764.666666666664</v>
      </c>
      <c r="G71" s="48">
        <f>(F71-E71)/E71</f>
        <v>1.0776508335194197</v>
      </c>
      <c r="H71" s="184">
        <v>36669.599999999999</v>
      </c>
      <c r="I71" s="44">
        <f>(F71-H71)/H71</f>
        <v>2.5925198711375555E-3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25502</v>
      </c>
      <c r="F72" s="184">
        <v>49932.5</v>
      </c>
      <c r="G72" s="48">
        <f>(F72-E72)/E72</f>
        <v>0.95798368755391738</v>
      </c>
      <c r="H72" s="184">
        <v>49932.5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15872.267857142859</v>
      </c>
      <c r="F73" s="193">
        <v>45347.875</v>
      </c>
      <c r="G73" s="48">
        <f>(F73-E73)/E73</f>
        <v>1.8570507635172304</v>
      </c>
      <c r="H73" s="193">
        <v>44707.875</v>
      </c>
      <c r="I73" s="59">
        <f>(F73-H73)/H73</f>
        <v>1.4315151413481405E-2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16433.686666666668</v>
      </c>
      <c r="F75" s="181">
        <v>28293</v>
      </c>
      <c r="G75" s="44">
        <f t="shared" ref="G75:G81" si="10">(F75-E75)/E75</f>
        <v>0.72164655283273815</v>
      </c>
      <c r="H75" s="181">
        <v>28293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16184</v>
      </c>
      <c r="F76" s="184">
        <v>41731.625</v>
      </c>
      <c r="G76" s="48">
        <f t="shared" si="10"/>
        <v>1.5785729733069698</v>
      </c>
      <c r="H76" s="184">
        <v>40544.75</v>
      </c>
      <c r="I76" s="44">
        <f t="shared" si="11"/>
        <v>2.9273210464980052E-2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7904.3066666666664</v>
      </c>
      <c r="F77" s="184">
        <v>19225.428571428572</v>
      </c>
      <c r="G77" s="48">
        <f t="shared" si="10"/>
        <v>1.4322726055789721</v>
      </c>
      <c r="H77" s="184">
        <v>19061.142857142859</v>
      </c>
      <c r="I77" s="44">
        <f t="shared" si="11"/>
        <v>8.6188805947776791E-3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12141.161111111112</v>
      </c>
      <c r="F78" s="184">
        <v>37278.285714285717</v>
      </c>
      <c r="G78" s="48">
        <f t="shared" si="10"/>
        <v>2.0704053239331532</v>
      </c>
      <c r="H78" s="184">
        <v>36171.857142857145</v>
      </c>
      <c r="I78" s="44">
        <f t="shared" si="11"/>
        <v>3.0588105196225981E-2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25836.990476190476</v>
      </c>
      <c r="F79" s="184">
        <v>46634.125</v>
      </c>
      <c r="G79" s="48">
        <f t="shared" si="10"/>
        <v>0.80493641637460356</v>
      </c>
      <c r="H79" s="184">
        <v>44024.777777777781</v>
      </c>
      <c r="I79" s="44">
        <f t="shared" si="11"/>
        <v>5.9269969184020034E-2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57000</v>
      </c>
      <c r="F80" s="184">
        <v>156666</v>
      </c>
      <c r="G80" s="48">
        <f t="shared" si="10"/>
        <v>1.7485263157894737</v>
      </c>
      <c r="H80" s="184">
        <v>156666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29808.809523809527</v>
      </c>
      <c r="F81" s="187">
        <v>65047.3</v>
      </c>
      <c r="G81" s="51">
        <f t="shared" si="10"/>
        <v>1.182150211267043</v>
      </c>
      <c r="H81" s="187">
        <v>63297.3</v>
      </c>
      <c r="I81" s="56">
        <f t="shared" si="11"/>
        <v>2.7647308810960339E-2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F22" sqref="F2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208</v>
      </c>
      <c r="F12" s="232" t="s">
        <v>215</v>
      </c>
      <c r="G12" s="224" t="s">
        <v>197</v>
      </c>
      <c r="H12" s="232" t="s">
        <v>210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12370.580000000002</v>
      </c>
      <c r="F15" s="155">
        <v>30133.200000000001</v>
      </c>
      <c r="G15" s="44">
        <f>(F15-E15)/E15</f>
        <v>1.435876086650747</v>
      </c>
      <c r="H15" s="155">
        <v>25200</v>
      </c>
      <c r="I15" s="118">
        <f>(F15-H15)/H15</f>
        <v>0.1957619047619048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18121.78</v>
      </c>
      <c r="F16" s="155">
        <v>19966.599999999999</v>
      </c>
      <c r="G16" s="48">
        <f t="shared" ref="G16:G39" si="0">(F16-E16)/E16</f>
        <v>0.10180125793382327</v>
      </c>
      <c r="H16" s="155">
        <v>18533.2</v>
      </c>
      <c r="I16" s="48">
        <f>(F16-H16)/H16</f>
        <v>7.7342283038007345E-2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9706.184444444445</v>
      </c>
      <c r="F17" s="155">
        <v>18200</v>
      </c>
      <c r="G17" s="48">
        <f t="shared" si="0"/>
        <v>0.87509315366628782</v>
      </c>
      <c r="H17" s="155">
        <v>18066.599999999999</v>
      </c>
      <c r="I17" s="48">
        <f t="shared" ref="I17:I29" si="1">(F17-H17)/H17</f>
        <v>7.3837910841000227E-3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5179.42</v>
      </c>
      <c r="F18" s="155">
        <v>11433.2</v>
      </c>
      <c r="G18" s="48">
        <f t="shared" si="0"/>
        <v>1.2074286310050162</v>
      </c>
      <c r="H18" s="155">
        <v>13700</v>
      </c>
      <c r="I18" s="48">
        <f t="shared" si="1"/>
        <v>-0.16545985401459848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18633.763333333336</v>
      </c>
      <c r="F19" s="155">
        <v>24666.6</v>
      </c>
      <c r="G19" s="48">
        <f t="shared" si="0"/>
        <v>0.32375836049579509</v>
      </c>
      <c r="H19" s="155">
        <v>21800</v>
      </c>
      <c r="I19" s="48">
        <f t="shared" si="1"/>
        <v>0.13149541284403662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8221.74</v>
      </c>
      <c r="F20" s="155">
        <v>26633.200000000001</v>
      </c>
      <c r="G20" s="48">
        <f t="shared" si="0"/>
        <v>2.2393629572328972</v>
      </c>
      <c r="H20" s="155">
        <v>19500</v>
      </c>
      <c r="I20" s="48">
        <f t="shared" si="1"/>
        <v>0.36580512820512823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10743.4</v>
      </c>
      <c r="F21" s="155">
        <v>18500</v>
      </c>
      <c r="G21" s="48">
        <f t="shared" si="0"/>
        <v>0.72198745276169563</v>
      </c>
      <c r="H21" s="155">
        <v>16700</v>
      </c>
      <c r="I21" s="48">
        <f t="shared" si="1"/>
        <v>0.10778443113772455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1925.64</v>
      </c>
      <c r="F22" s="155">
        <v>5000</v>
      </c>
      <c r="G22" s="48">
        <f t="shared" si="0"/>
        <v>1.5965393323778065</v>
      </c>
      <c r="H22" s="155">
        <v>4700</v>
      </c>
      <c r="I22" s="48">
        <f t="shared" si="1"/>
        <v>6.3829787234042548E-2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2524.4088888888891</v>
      </c>
      <c r="F23" s="155">
        <v>5133.2</v>
      </c>
      <c r="G23" s="48">
        <f t="shared" si="0"/>
        <v>1.0334265271341847</v>
      </c>
      <c r="H23" s="155">
        <v>4933.2</v>
      </c>
      <c r="I23" s="48">
        <f t="shared" si="1"/>
        <v>4.0541636260439474E-2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2574.5</v>
      </c>
      <c r="F24" s="155">
        <v>5133.2</v>
      </c>
      <c r="G24" s="48">
        <f t="shared" si="0"/>
        <v>0.99386288599728101</v>
      </c>
      <c r="H24" s="155">
        <v>4700</v>
      </c>
      <c r="I24" s="48">
        <f t="shared" si="1"/>
        <v>9.217021276595741E-2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2653.84</v>
      </c>
      <c r="F25" s="155">
        <v>5133.2</v>
      </c>
      <c r="G25" s="48">
        <f t="shared" si="0"/>
        <v>0.93425376058843013</v>
      </c>
      <c r="H25" s="155">
        <v>4800</v>
      </c>
      <c r="I25" s="48">
        <f t="shared" si="1"/>
        <v>6.9416666666666627E-2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8910.52</v>
      </c>
      <c r="F26" s="155">
        <v>12600</v>
      </c>
      <c r="G26" s="48">
        <f t="shared" si="0"/>
        <v>0.41405888769678978</v>
      </c>
      <c r="H26" s="155">
        <v>16266.6</v>
      </c>
      <c r="I26" s="48">
        <f t="shared" si="1"/>
        <v>-0.2254066615027111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2524.048888888889</v>
      </c>
      <c r="F27" s="155">
        <v>5000</v>
      </c>
      <c r="G27" s="48">
        <f t="shared" si="0"/>
        <v>0.98094419724217341</v>
      </c>
      <c r="H27" s="155">
        <v>4400</v>
      </c>
      <c r="I27" s="48">
        <f t="shared" si="1"/>
        <v>0.13636363636363635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5460.6374999999998</v>
      </c>
      <c r="F28" s="155">
        <v>17300</v>
      </c>
      <c r="G28" s="48">
        <f t="shared" si="0"/>
        <v>2.1681282634124677</v>
      </c>
      <c r="H28" s="155">
        <v>18300</v>
      </c>
      <c r="I28" s="48">
        <f t="shared" si="1"/>
        <v>-5.4644808743169397E-2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11664.882222222222</v>
      </c>
      <c r="F29" s="155">
        <v>15700</v>
      </c>
      <c r="G29" s="48">
        <f t="shared" si="0"/>
        <v>0.34592014740540311</v>
      </c>
      <c r="H29" s="155">
        <v>17900</v>
      </c>
      <c r="I29" s="48">
        <f t="shared" si="1"/>
        <v>-0.12290502793296089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12151.68</v>
      </c>
      <c r="F30" s="158">
        <v>20200</v>
      </c>
      <c r="G30" s="51">
        <f t="shared" si="0"/>
        <v>0.66232158845525879</v>
      </c>
      <c r="H30" s="158">
        <v>21100</v>
      </c>
      <c r="I30" s="51">
        <f>(F30-H30)/H30</f>
        <v>-4.2654028436018961E-2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12496.880000000001</v>
      </c>
      <c r="F32" s="155">
        <v>21400</v>
      </c>
      <c r="G32" s="44">
        <f t="shared" si="0"/>
        <v>0.71242742188450225</v>
      </c>
      <c r="H32" s="155">
        <v>20133.2</v>
      </c>
      <c r="I32" s="45">
        <f>(F32-H32)/H32</f>
        <v>6.2920946496334368E-2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12194.642222222221</v>
      </c>
      <c r="F33" s="155">
        <v>20066.599999999999</v>
      </c>
      <c r="G33" s="48">
        <f t="shared" si="0"/>
        <v>0.6455259313334144</v>
      </c>
      <c r="H33" s="155">
        <v>19300</v>
      </c>
      <c r="I33" s="48">
        <f>(F33-H33)/H33</f>
        <v>3.9720207253885934E-2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12672.66</v>
      </c>
      <c r="F34" s="155">
        <v>31200</v>
      </c>
      <c r="G34" s="48">
        <f>(F34-E34)/E34</f>
        <v>1.4619929833199976</v>
      </c>
      <c r="H34" s="155">
        <v>31533.200000000001</v>
      </c>
      <c r="I34" s="48">
        <f>(F34-H34)/H34</f>
        <v>-1.056664087374579E-2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8131.4740476190473</v>
      </c>
      <c r="F35" s="155">
        <v>15500</v>
      </c>
      <c r="G35" s="48">
        <f t="shared" si="0"/>
        <v>0.9061734575096515</v>
      </c>
      <c r="H35" s="155">
        <v>15500</v>
      </c>
      <c r="I35" s="48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8734.5311111111114</v>
      </c>
      <c r="F36" s="155">
        <v>24366.6</v>
      </c>
      <c r="G36" s="55">
        <f t="shared" si="0"/>
        <v>1.7896860964870209</v>
      </c>
      <c r="H36" s="155">
        <v>26000</v>
      </c>
      <c r="I36" s="48">
        <f>(F36-H36)/H36</f>
        <v>-6.2823076923076981E-2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291304.68</v>
      </c>
      <c r="F38" s="156">
        <v>453000</v>
      </c>
      <c r="G38" s="45">
        <f t="shared" si="0"/>
        <v>0.55507285361841774</v>
      </c>
      <c r="H38" s="156">
        <v>469000</v>
      </c>
      <c r="I38" s="45">
        <f>(F38-H38)/H38</f>
        <v>-3.4115138592750532E-2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180091.13333333333</v>
      </c>
      <c r="F39" s="157">
        <v>368666.6</v>
      </c>
      <c r="G39" s="51">
        <f t="shared" si="0"/>
        <v>1.0471113328918285</v>
      </c>
      <c r="H39" s="157">
        <v>373833.2</v>
      </c>
      <c r="I39" s="51">
        <f>(F39-H39)/H39</f>
        <v>-1.3820602343505165E-2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H22" sqref="H22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2" t="s">
        <v>3</v>
      </c>
      <c r="B12" s="228"/>
      <c r="C12" s="230" t="s">
        <v>0</v>
      </c>
      <c r="D12" s="224" t="s">
        <v>213</v>
      </c>
      <c r="E12" s="232" t="s">
        <v>215</v>
      </c>
      <c r="F12" s="239" t="s">
        <v>186</v>
      </c>
      <c r="G12" s="224" t="s">
        <v>208</v>
      </c>
      <c r="H12" s="241" t="s">
        <v>216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32665.333333333332</v>
      </c>
      <c r="E15" s="144">
        <v>30133.200000000001</v>
      </c>
      <c r="F15" s="67">
        <f t="shared" ref="F15:F30" si="0">D15-E15</f>
        <v>2532.1333333333314</v>
      </c>
      <c r="G15" s="42">
        <v>12370.580000000002</v>
      </c>
      <c r="H15" s="66">
        <f>AVERAGE(D15:E15)</f>
        <v>31399.266666666666</v>
      </c>
      <c r="I15" s="69">
        <f>(H15-G15)/G15</f>
        <v>1.5382210588886425</v>
      </c>
    </row>
    <row r="16" spans="1:9" ht="16.5" customHeight="1">
      <c r="A16" s="37"/>
      <c r="B16" s="34" t="s">
        <v>5</v>
      </c>
      <c r="C16" s="15" t="s">
        <v>164</v>
      </c>
      <c r="D16" s="144">
        <v>29862.25</v>
      </c>
      <c r="E16" s="144">
        <v>19966.599999999999</v>
      </c>
      <c r="F16" s="71">
        <f t="shared" si="0"/>
        <v>9895.6500000000015</v>
      </c>
      <c r="G16" s="46">
        <v>18121.78</v>
      </c>
      <c r="H16" s="68">
        <f t="shared" ref="H16:H30" si="1">AVERAGE(D16:E16)</f>
        <v>24914.424999999999</v>
      </c>
      <c r="I16" s="72">
        <f t="shared" ref="I16:I39" si="2">(H16-G16)/G16</f>
        <v>0.37483321174851481</v>
      </c>
    </row>
    <row r="17" spans="1:9" ht="16.5">
      <c r="A17" s="37"/>
      <c r="B17" s="34" t="s">
        <v>6</v>
      </c>
      <c r="C17" s="15" t="s">
        <v>165</v>
      </c>
      <c r="D17" s="144">
        <v>23612.25</v>
      </c>
      <c r="E17" s="144">
        <v>18200</v>
      </c>
      <c r="F17" s="71">
        <f t="shared" si="0"/>
        <v>5412.25</v>
      </c>
      <c r="G17" s="46">
        <v>9706.184444444445</v>
      </c>
      <c r="H17" s="68">
        <f t="shared" si="1"/>
        <v>20906.125</v>
      </c>
      <c r="I17" s="72">
        <f t="shared" si="2"/>
        <v>1.1538973547907485</v>
      </c>
    </row>
    <row r="18" spans="1:9" ht="16.5">
      <c r="A18" s="37"/>
      <c r="B18" s="34" t="s">
        <v>7</v>
      </c>
      <c r="C18" s="15" t="s">
        <v>166</v>
      </c>
      <c r="D18" s="144">
        <v>12550</v>
      </c>
      <c r="E18" s="144">
        <v>11433.2</v>
      </c>
      <c r="F18" s="71">
        <f t="shared" si="0"/>
        <v>1116.7999999999993</v>
      </c>
      <c r="G18" s="46">
        <v>5179.42</v>
      </c>
      <c r="H18" s="68">
        <f t="shared" si="1"/>
        <v>11991.6</v>
      </c>
      <c r="I18" s="72">
        <f t="shared" si="2"/>
        <v>1.3152399303396907</v>
      </c>
    </row>
    <row r="19" spans="1:9" ht="16.5">
      <c r="A19" s="37"/>
      <c r="B19" s="34" t="s">
        <v>8</v>
      </c>
      <c r="C19" s="15" t="s">
        <v>167</v>
      </c>
      <c r="D19" s="144">
        <v>35485.428571428572</v>
      </c>
      <c r="E19" s="144">
        <v>24666.6</v>
      </c>
      <c r="F19" s="71">
        <f t="shared" si="0"/>
        <v>10818.828571428574</v>
      </c>
      <c r="G19" s="46">
        <v>18633.763333333336</v>
      </c>
      <c r="H19" s="68">
        <f t="shared" si="1"/>
        <v>30076.014285714286</v>
      </c>
      <c r="I19" s="72">
        <f t="shared" si="2"/>
        <v>0.61406012020729472</v>
      </c>
    </row>
    <row r="20" spans="1:9" ht="16.5">
      <c r="A20" s="37"/>
      <c r="B20" s="34" t="s">
        <v>9</v>
      </c>
      <c r="C20" s="15" t="s">
        <v>168</v>
      </c>
      <c r="D20" s="144">
        <v>29433.111111111109</v>
      </c>
      <c r="E20" s="144">
        <v>26633.200000000001</v>
      </c>
      <c r="F20" s="71">
        <f t="shared" si="0"/>
        <v>2799.9111111111088</v>
      </c>
      <c r="G20" s="46">
        <v>8221.74</v>
      </c>
      <c r="H20" s="68">
        <f t="shared" si="1"/>
        <v>28033.155555555553</v>
      </c>
      <c r="I20" s="72">
        <f t="shared" si="2"/>
        <v>2.409637808487687</v>
      </c>
    </row>
    <row r="21" spans="1:9" ht="16.5">
      <c r="A21" s="37"/>
      <c r="B21" s="34" t="s">
        <v>10</v>
      </c>
      <c r="C21" s="15" t="s">
        <v>169</v>
      </c>
      <c r="D21" s="144">
        <v>23877.555555555555</v>
      </c>
      <c r="E21" s="144">
        <v>18500</v>
      </c>
      <c r="F21" s="71">
        <f t="shared" si="0"/>
        <v>5377.5555555555547</v>
      </c>
      <c r="G21" s="46">
        <v>10743.4</v>
      </c>
      <c r="H21" s="68">
        <f t="shared" si="1"/>
        <v>21188.777777777777</v>
      </c>
      <c r="I21" s="72">
        <f t="shared" si="2"/>
        <v>0.97225997149671217</v>
      </c>
    </row>
    <row r="22" spans="1:9" ht="16.5">
      <c r="A22" s="37"/>
      <c r="B22" s="34" t="s">
        <v>11</v>
      </c>
      <c r="C22" s="15" t="s">
        <v>170</v>
      </c>
      <c r="D22" s="144">
        <v>5111.1111111111113</v>
      </c>
      <c r="E22" s="144">
        <v>5000</v>
      </c>
      <c r="F22" s="71">
        <f t="shared" si="0"/>
        <v>111.11111111111131</v>
      </c>
      <c r="G22" s="46">
        <v>1925.64</v>
      </c>
      <c r="H22" s="68">
        <f t="shared" si="1"/>
        <v>5055.5555555555557</v>
      </c>
      <c r="I22" s="72">
        <f t="shared" si="2"/>
        <v>1.6253897694042267</v>
      </c>
    </row>
    <row r="23" spans="1:9" ht="16.5">
      <c r="A23" s="37"/>
      <c r="B23" s="34" t="s">
        <v>12</v>
      </c>
      <c r="C23" s="15" t="s">
        <v>171</v>
      </c>
      <c r="D23" s="144">
        <v>5743.75</v>
      </c>
      <c r="E23" s="144">
        <v>5133.2</v>
      </c>
      <c r="F23" s="71">
        <f t="shared" si="0"/>
        <v>610.55000000000018</v>
      </c>
      <c r="G23" s="46">
        <v>2524.4088888888891</v>
      </c>
      <c r="H23" s="68">
        <f t="shared" si="1"/>
        <v>5438.4750000000004</v>
      </c>
      <c r="I23" s="72">
        <f t="shared" si="2"/>
        <v>1.1543558271947492</v>
      </c>
    </row>
    <row r="24" spans="1:9" ht="16.5">
      <c r="A24" s="37"/>
      <c r="B24" s="34" t="s">
        <v>13</v>
      </c>
      <c r="C24" s="15" t="s">
        <v>172</v>
      </c>
      <c r="D24" s="144">
        <v>5743.75</v>
      </c>
      <c r="E24" s="144">
        <v>5133.2</v>
      </c>
      <c r="F24" s="71">
        <f t="shared" si="0"/>
        <v>610.55000000000018</v>
      </c>
      <c r="G24" s="46">
        <v>2574.5</v>
      </c>
      <c r="H24" s="68">
        <f t="shared" si="1"/>
        <v>5438.4750000000004</v>
      </c>
      <c r="I24" s="72">
        <f t="shared" si="2"/>
        <v>1.1124393086036124</v>
      </c>
    </row>
    <row r="25" spans="1:9" ht="16.5">
      <c r="A25" s="37"/>
      <c r="B25" s="34" t="s">
        <v>14</v>
      </c>
      <c r="C25" s="15" t="s">
        <v>173</v>
      </c>
      <c r="D25" s="144">
        <v>5681.25</v>
      </c>
      <c r="E25" s="144">
        <v>5133.2</v>
      </c>
      <c r="F25" s="71">
        <f t="shared" si="0"/>
        <v>548.05000000000018</v>
      </c>
      <c r="G25" s="46">
        <v>2653.84</v>
      </c>
      <c r="H25" s="68">
        <f t="shared" si="1"/>
        <v>5407.2250000000004</v>
      </c>
      <c r="I25" s="72">
        <f t="shared" si="2"/>
        <v>1.0375097971241674</v>
      </c>
    </row>
    <row r="26" spans="1:9" ht="16.5">
      <c r="A26" s="37"/>
      <c r="B26" s="34" t="s">
        <v>15</v>
      </c>
      <c r="C26" s="15" t="s">
        <v>174</v>
      </c>
      <c r="D26" s="144">
        <v>18812.25</v>
      </c>
      <c r="E26" s="144">
        <v>12600</v>
      </c>
      <c r="F26" s="71">
        <f t="shared" si="0"/>
        <v>6212.25</v>
      </c>
      <c r="G26" s="46">
        <v>8910.52</v>
      </c>
      <c r="H26" s="68">
        <f t="shared" si="1"/>
        <v>15706.125</v>
      </c>
      <c r="I26" s="72">
        <f t="shared" si="2"/>
        <v>0.76264965456561451</v>
      </c>
    </row>
    <row r="27" spans="1:9" ht="16.5">
      <c r="A27" s="37"/>
      <c r="B27" s="34" t="s">
        <v>16</v>
      </c>
      <c r="C27" s="15" t="s">
        <v>175</v>
      </c>
      <c r="D27" s="144">
        <v>5868.75</v>
      </c>
      <c r="E27" s="144">
        <v>5000</v>
      </c>
      <c r="F27" s="71">
        <f t="shared" si="0"/>
        <v>868.75</v>
      </c>
      <c r="G27" s="46">
        <v>2524.048888888889</v>
      </c>
      <c r="H27" s="68">
        <f t="shared" si="1"/>
        <v>5434.375</v>
      </c>
      <c r="I27" s="72">
        <f t="shared" si="2"/>
        <v>1.1530387243775873</v>
      </c>
    </row>
    <row r="28" spans="1:9" ht="16.5">
      <c r="A28" s="37"/>
      <c r="B28" s="34" t="s">
        <v>17</v>
      </c>
      <c r="C28" s="15" t="s">
        <v>176</v>
      </c>
      <c r="D28" s="144">
        <v>19205.333333333332</v>
      </c>
      <c r="E28" s="144">
        <v>17300</v>
      </c>
      <c r="F28" s="71">
        <f t="shared" si="0"/>
        <v>1905.3333333333321</v>
      </c>
      <c r="G28" s="46">
        <v>5460.6374999999998</v>
      </c>
      <c r="H28" s="68">
        <f t="shared" si="1"/>
        <v>18252.666666666664</v>
      </c>
      <c r="I28" s="72">
        <f t="shared" si="2"/>
        <v>2.3425889681683985</v>
      </c>
    </row>
    <row r="29" spans="1:9" ht="16.5">
      <c r="A29" s="37"/>
      <c r="B29" s="34" t="s">
        <v>18</v>
      </c>
      <c r="C29" s="15" t="s">
        <v>177</v>
      </c>
      <c r="D29" s="144">
        <v>25168.75</v>
      </c>
      <c r="E29" s="144">
        <v>15700</v>
      </c>
      <c r="F29" s="71">
        <f t="shared" si="0"/>
        <v>9468.75</v>
      </c>
      <c r="G29" s="46">
        <v>11664.882222222222</v>
      </c>
      <c r="H29" s="68">
        <f t="shared" si="1"/>
        <v>20434.375</v>
      </c>
      <c r="I29" s="72">
        <f t="shared" si="2"/>
        <v>0.75178579695141934</v>
      </c>
    </row>
    <row r="30" spans="1:9" ht="17.25" thickBot="1">
      <c r="A30" s="38"/>
      <c r="B30" s="36" t="s">
        <v>19</v>
      </c>
      <c r="C30" s="16" t="s">
        <v>178</v>
      </c>
      <c r="D30" s="155">
        <v>22270.888888888891</v>
      </c>
      <c r="E30" s="147">
        <v>20200</v>
      </c>
      <c r="F30" s="74">
        <f t="shared" si="0"/>
        <v>2070.8888888888905</v>
      </c>
      <c r="G30" s="49">
        <v>12151.68</v>
      </c>
      <c r="H30" s="100">
        <f t="shared" si="1"/>
        <v>21235.444444444445</v>
      </c>
      <c r="I30" s="75">
        <f t="shared" si="2"/>
        <v>0.74753157130902437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25155.333333333332</v>
      </c>
      <c r="E32" s="144">
        <v>21400</v>
      </c>
      <c r="F32" s="67">
        <f>D32-E32</f>
        <v>3755.3333333333321</v>
      </c>
      <c r="G32" s="54">
        <v>12496.880000000001</v>
      </c>
      <c r="H32" s="68">
        <f>AVERAGE(D32:E32)</f>
        <v>23277.666666666664</v>
      </c>
      <c r="I32" s="78">
        <f t="shared" si="2"/>
        <v>0.86267825782648644</v>
      </c>
    </row>
    <row r="33" spans="1:9" ht="16.5">
      <c r="A33" s="37"/>
      <c r="B33" s="34" t="s">
        <v>27</v>
      </c>
      <c r="C33" s="15" t="s">
        <v>180</v>
      </c>
      <c r="D33" s="47">
        <v>22487.25</v>
      </c>
      <c r="E33" s="144">
        <v>20066.599999999999</v>
      </c>
      <c r="F33" s="79">
        <f>D33-E33</f>
        <v>2420.6500000000015</v>
      </c>
      <c r="G33" s="46">
        <v>12194.642222222221</v>
      </c>
      <c r="H33" s="68">
        <f>AVERAGE(D33:E33)</f>
        <v>21276.924999999999</v>
      </c>
      <c r="I33" s="72">
        <f t="shared" si="2"/>
        <v>0.7447764856296637</v>
      </c>
    </row>
    <row r="34" spans="1:9" ht="16.5">
      <c r="A34" s="37"/>
      <c r="B34" s="39" t="s">
        <v>28</v>
      </c>
      <c r="C34" s="15" t="s">
        <v>181</v>
      </c>
      <c r="D34" s="47">
        <v>30134.285714285714</v>
      </c>
      <c r="E34" s="144">
        <v>31200</v>
      </c>
      <c r="F34" s="71">
        <f>D34-E34</f>
        <v>-1065.7142857142862</v>
      </c>
      <c r="G34" s="46">
        <v>12672.66</v>
      </c>
      <c r="H34" s="68">
        <f>AVERAGE(D34:E34)</f>
        <v>30667.142857142855</v>
      </c>
      <c r="I34" s="72">
        <f t="shared" si="2"/>
        <v>1.4199452093832594</v>
      </c>
    </row>
    <row r="35" spans="1:9" ht="16.5">
      <c r="A35" s="37"/>
      <c r="B35" s="34" t="s">
        <v>29</v>
      </c>
      <c r="C35" s="15" t="s">
        <v>182</v>
      </c>
      <c r="D35" s="47">
        <v>24816.666666666668</v>
      </c>
      <c r="E35" s="144">
        <v>15500</v>
      </c>
      <c r="F35" s="79">
        <f>D35-E35</f>
        <v>9316.6666666666679</v>
      </c>
      <c r="G35" s="46">
        <v>8131.4740476190473</v>
      </c>
      <c r="H35" s="68">
        <f>AVERAGE(D35:E35)</f>
        <v>20158.333333333336</v>
      </c>
      <c r="I35" s="72">
        <f t="shared" si="2"/>
        <v>1.4790503192020685</v>
      </c>
    </row>
    <row r="36" spans="1:9" ht="17.25" thickBot="1">
      <c r="A36" s="38"/>
      <c r="B36" s="39" t="s">
        <v>30</v>
      </c>
      <c r="C36" s="15" t="s">
        <v>183</v>
      </c>
      <c r="D36" s="50">
        <v>28655.333333333332</v>
      </c>
      <c r="E36" s="144">
        <v>24366.6</v>
      </c>
      <c r="F36" s="71">
        <f>D36-E36</f>
        <v>4288.7333333333336</v>
      </c>
      <c r="G36" s="49">
        <v>8734.5311111111114</v>
      </c>
      <c r="H36" s="68">
        <f>AVERAGE(D36:E36)</f>
        <v>26510.966666666667</v>
      </c>
      <c r="I36" s="80">
        <f t="shared" si="2"/>
        <v>2.0351905934529588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593724.5</v>
      </c>
      <c r="E38" s="145">
        <v>453000</v>
      </c>
      <c r="F38" s="67">
        <f>D38-E38</f>
        <v>140724.5</v>
      </c>
      <c r="G38" s="46">
        <v>291304.68</v>
      </c>
      <c r="H38" s="67">
        <f>AVERAGE(D38:E38)</f>
        <v>523362.25</v>
      </c>
      <c r="I38" s="78">
        <f t="shared" si="2"/>
        <v>0.79661463042749614</v>
      </c>
    </row>
    <row r="39" spans="1:9" ht="17.25" thickBot="1">
      <c r="A39" s="38"/>
      <c r="B39" s="36" t="s">
        <v>32</v>
      </c>
      <c r="C39" s="16" t="s">
        <v>185</v>
      </c>
      <c r="D39" s="57">
        <v>326241.14285714284</v>
      </c>
      <c r="E39" s="146">
        <v>368666.6</v>
      </c>
      <c r="F39" s="74">
        <f>D39-E39</f>
        <v>-42425.457142857136</v>
      </c>
      <c r="G39" s="46">
        <v>180091.13333333333</v>
      </c>
      <c r="H39" s="81">
        <f>AVERAGE(D39:E39)</f>
        <v>347453.87142857141</v>
      </c>
      <c r="I39" s="75">
        <f t="shared" si="2"/>
        <v>0.92932247688987513</v>
      </c>
    </row>
    <row r="40" spans="1:9" ht="15.75" customHeight="1" thickBot="1">
      <c r="A40" s="234"/>
      <c r="B40" s="235"/>
      <c r="C40" s="236"/>
      <c r="D40" s="83">
        <f>SUM(D15:D39)</f>
        <v>1352306.2738095238</v>
      </c>
      <c r="E40" s="83">
        <f>SUM(E15:E39)</f>
        <v>1174932.2</v>
      </c>
      <c r="F40" s="83">
        <f>SUM(F15:F39)</f>
        <v>177374.07380952383</v>
      </c>
      <c r="G40" s="83">
        <f>SUM(G15:G39)</f>
        <v>658993.02599206346</v>
      </c>
      <c r="H40" s="83">
        <f>AVERAGE(D40:E40)</f>
        <v>1263619.2369047618</v>
      </c>
      <c r="I40" s="75">
        <f>(H40-G40)/G40</f>
        <v>0.91750016626121333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50" zoomScaleNormal="100" workbookViewId="0">
      <selection activeCell="B53" sqref="B53:I61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216</v>
      </c>
      <c r="G13" s="224" t="s">
        <v>197</v>
      </c>
      <c r="H13" s="241" t="s">
        <v>211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12370.580000000002</v>
      </c>
      <c r="F16" s="42">
        <v>31399.266666666666</v>
      </c>
      <c r="G16" s="21">
        <f t="shared" ref="G16:G31" si="0">(F16-E16)/E16</f>
        <v>1.5382210588886425</v>
      </c>
      <c r="H16" s="181">
        <v>29330.444444444445</v>
      </c>
      <c r="I16" s="21">
        <f t="shared" ref="I16:I31" si="1">(F16-H16)/H16</f>
        <v>7.053497692954605E-2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18121.78</v>
      </c>
      <c r="F17" s="46">
        <v>24914.424999999999</v>
      </c>
      <c r="G17" s="21">
        <f t="shared" si="0"/>
        <v>0.37483321174851481</v>
      </c>
      <c r="H17" s="184">
        <v>20663.349999999999</v>
      </c>
      <c r="I17" s="21">
        <f t="shared" si="1"/>
        <v>0.2057301937972304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9706.184444444445</v>
      </c>
      <c r="F18" s="46">
        <v>20906.125</v>
      </c>
      <c r="G18" s="21">
        <f t="shared" si="0"/>
        <v>1.1538973547907485</v>
      </c>
      <c r="H18" s="184">
        <v>19901.924999999999</v>
      </c>
      <c r="I18" s="21">
        <f t="shared" si="1"/>
        <v>5.045743062542949E-2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5179.42</v>
      </c>
      <c r="F19" s="46">
        <v>11991.6</v>
      </c>
      <c r="G19" s="21">
        <f t="shared" si="0"/>
        <v>1.3152399303396907</v>
      </c>
      <c r="H19" s="184">
        <v>12621.666666666668</v>
      </c>
      <c r="I19" s="21">
        <f t="shared" si="1"/>
        <v>-4.9919450680047599E-2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18633.763333333336</v>
      </c>
      <c r="F20" s="46">
        <v>30076.014285714286</v>
      </c>
      <c r="G20" s="21">
        <f t="shared" si="0"/>
        <v>0.61406012020729472</v>
      </c>
      <c r="H20" s="184">
        <v>25034.25</v>
      </c>
      <c r="I20" s="21">
        <f t="shared" si="1"/>
        <v>0.20139466074335302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8221.74</v>
      </c>
      <c r="F21" s="46">
        <v>28033.155555555553</v>
      </c>
      <c r="G21" s="21">
        <f t="shared" si="0"/>
        <v>2.409637808487687</v>
      </c>
      <c r="H21" s="184">
        <v>21411</v>
      </c>
      <c r="I21" s="21">
        <f t="shared" si="1"/>
        <v>0.30928754171012812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10743.4</v>
      </c>
      <c r="F22" s="46">
        <v>21188.777777777777</v>
      </c>
      <c r="G22" s="21">
        <f t="shared" si="0"/>
        <v>0.97225997149671217</v>
      </c>
      <c r="H22" s="184">
        <v>20011</v>
      </c>
      <c r="I22" s="21">
        <f t="shared" si="1"/>
        <v>5.8856517804096613E-2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1925.64</v>
      </c>
      <c r="F23" s="46">
        <v>5055.5555555555557</v>
      </c>
      <c r="G23" s="21">
        <f t="shared" si="0"/>
        <v>1.6253897694042267</v>
      </c>
      <c r="H23" s="184">
        <v>5211</v>
      </c>
      <c r="I23" s="21">
        <f t="shared" si="1"/>
        <v>-2.9830060342437986E-2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2524.4088888888891</v>
      </c>
      <c r="F24" s="46">
        <v>5438.4750000000004</v>
      </c>
      <c r="G24" s="21">
        <f t="shared" si="0"/>
        <v>1.1543558271947492</v>
      </c>
      <c r="H24" s="184">
        <v>5807.1</v>
      </c>
      <c r="I24" s="21">
        <f t="shared" si="1"/>
        <v>-6.347832825334504E-2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2574.5</v>
      </c>
      <c r="F25" s="46">
        <v>5438.4750000000004</v>
      </c>
      <c r="G25" s="21">
        <f t="shared" si="0"/>
        <v>1.1124393086036124</v>
      </c>
      <c r="H25" s="184">
        <v>5628</v>
      </c>
      <c r="I25" s="21">
        <f t="shared" si="1"/>
        <v>-3.3675373134328293E-2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2653.84</v>
      </c>
      <c r="F26" s="46">
        <v>5407.2250000000004</v>
      </c>
      <c r="G26" s="21">
        <f t="shared" si="0"/>
        <v>1.0375097971241674</v>
      </c>
      <c r="H26" s="184">
        <v>5646.75</v>
      </c>
      <c r="I26" s="21">
        <f t="shared" si="1"/>
        <v>-4.2418205162261413E-2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8910.52</v>
      </c>
      <c r="F27" s="46">
        <v>15706.125</v>
      </c>
      <c r="G27" s="21">
        <f t="shared" si="0"/>
        <v>0.76264965456561451</v>
      </c>
      <c r="H27" s="184">
        <v>18492.55</v>
      </c>
      <c r="I27" s="21">
        <f t="shared" si="1"/>
        <v>-0.15067824610451233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2524.048888888889</v>
      </c>
      <c r="F28" s="46">
        <v>5434.375</v>
      </c>
      <c r="G28" s="21">
        <f t="shared" si="0"/>
        <v>1.1530387243775873</v>
      </c>
      <c r="H28" s="184">
        <v>5540.5</v>
      </c>
      <c r="I28" s="21">
        <f t="shared" si="1"/>
        <v>-1.9154408446891074E-2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5460.6374999999998</v>
      </c>
      <c r="F29" s="46">
        <v>18252.666666666664</v>
      </c>
      <c r="G29" s="21">
        <f t="shared" si="0"/>
        <v>2.3425889681683985</v>
      </c>
      <c r="H29" s="184">
        <v>18641.555555555555</v>
      </c>
      <c r="I29" s="21">
        <f t="shared" si="1"/>
        <v>-2.0861396879135116E-2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11664.882222222222</v>
      </c>
      <c r="F30" s="46">
        <v>20434.375</v>
      </c>
      <c r="G30" s="21">
        <f t="shared" si="0"/>
        <v>0.75178579695141934</v>
      </c>
      <c r="H30" s="184">
        <v>22371.875</v>
      </c>
      <c r="I30" s="21">
        <f t="shared" si="1"/>
        <v>-8.6604274339991613E-2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12151.68</v>
      </c>
      <c r="F31" s="49">
        <v>21235.444444444445</v>
      </c>
      <c r="G31" s="23">
        <f t="shared" si="0"/>
        <v>0.74753157130902437</v>
      </c>
      <c r="H31" s="187">
        <v>22266.555555555555</v>
      </c>
      <c r="I31" s="23">
        <f t="shared" si="1"/>
        <v>-4.6307616305470513E-2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12496.880000000001</v>
      </c>
      <c r="F33" s="54">
        <v>23277.666666666664</v>
      </c>
      <c r="G33" s="21">
        <f>(F33-E33)/E33</f>
        <v>0.86267825782648644</v>
      </c>
      <c r="H33" s="190">
        <v>22533.155555555553</v>
      </c>
      <c r="I33" s="21">
        <f>(F33-H33)/H33</f>
        <v>3.3040694601140834E-2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12194.642222222221</v>
      </c>
      <c r="F34" s="46">
        <v>21276.924999999999</v>
      </c>
      <c r="G34" s="21">
        <f>(F34-E34)/E34</f>
        <v>0.7447764856296637</v>
      </c>
      <c r="H34" s="184">
        <v>20768.625</v>
      </c>
      <c r="I34" s="21">
        <f>(F34-H34)/H34</f>
        <v>2.4474417540881945E-2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12672.66</v>
      </c>
      <c r="F35" s="46">
        <v>30667.142857142855</v>
      </c>
      <c r="G35" s="21">
        <f>(F35-E35)/E35</f>
        <v>1.4199452093832594</v>
      </c>
      <c r="H35" s="184">
        <v>34080.885714285716</v>
      </c>
      <c r="I35" s="21">
        <f>(F35-H35)/H35</f>
        <v>-0.10016590782768064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8131.4740476190473</v>
      </c>
      <c r="F36" s="46">
        <v>20158.333333333336</v>
      </c>
      <c r="G36" s="21">
        <f>(F36-E36)/E36</f>
        <v>1.4790503192020685</v>
      </c>
      <c r="H36" s="184">
        <v>22282.5</v>
      </c>
      <c r="I36" s="21">
        <f>(F36-H36)/H36</f>
        <v>-9.5328920303676165E-2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8734.5311111111114</v>
      </c>
      <c r="F37" s="49">
        <v>26510.966666666667</v>
      </c>
      <c r="G37" s="23">
        <f>(F37-E37)/E37</f>
        <v>2.0351905934529588</v>
      </c>
      <c r="H37" s="187">
        <v>27188.222222222223</v>
      </c>
      <c r="I37" s="23">
        <f>(F37-H37)/H37</f>
        <v>-2.4909887451265659E-2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291304.68</v>
      </c>
      <c r="F39" s="46">
        <v>523362.25</v>
      </c>
      <c r="G39" s="21">
        <f t="shared" ref="G39:G44" si="2">(F39-E39)/E39</f>
        <v>0.79661463042749614</v>
      </c>
      <c r="H39" s="184">
        <v>527587.25</v>
      </c>
      <c r="I39" s="21">
        <f t="shared" ref="I39:I44" si="3">(F39-H39)/H39</f>
        <v>-8.008154101525387E-3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180091.13333333333</v>
      </c>
      <c r="F40" s="46">
        <v>347453.87142857141</v>
      </c>
      <c r="G40" s="21">
        <f t="shared" si="2"/>
        <v>0.92932247688987513</v>
      </c>
      <c r="H40" s="184">
        <v>343980.02857142861</v>
      </c>
      <c r="I40" s="21">
        <f t="shared" si="3"/>
        <v>1.0098966709113574E-2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136419.5</v>
      </c>
      <c r="F41" s="57">
        <v>249579.6</v>
      </c>
      <c r="G41" s="21">
        <f t="shared" si="2"/>
        <v>0.8295009144587101</v>
      </c>
      <c r="H41" s="192">
        <v>222529.6</v>
      </c>
      <c r="I41" s="21">
        <f t="shared" si="3"/>
        <v>0.12155686254772398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46897.5</v>
      </c>
      <c r="F42" s="47">
        <v>117086</v>
      </c>
      <c r="G42" s="21">
        <f t="shared" si="2"/>
        <v>1.4966362812516658</v>
      </c>
      <c r="H42" s="185">
        <v>111136</v>
      </c>
      <c r="I42" s="21">
        <f t="shared" si="3"/>
        <v>5.3538007486323064E-2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40322.666666666672</v>
      </c>
      <c r="F43" s="47">
        <v>118999.33333333333</v>
      </c>
      <c r="G43" s="21">
        <f t="shared" si="2"/>
        <v>1.9511771708220351</v>
      </c>
      <c r="H43" s="185">
        <v>117332.66666666667</v>
      </c>
      <c r="I43" s="21">
        <f t="shared" si="3"/>
        <v>1.4204626162648568E-2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90050.980952380953</v>
      </c>
      <c r="F44" s="50">
        <v>260646.625</v>
      </c>
      <c r="G44" s="31">
        <f t="shared" si="2"/>
        <v>1.8944340443979193</v>
      </c>
      <c r="H44" s="188">
        <v>256271.625</v>
      </c>
      <c r="I44" s="31">
        <f t="shared" si="3"/>
        <v>1.7071730044245045E-2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76835.877777777772</v>
      </c>
      <c r="F46" s="43">
        <v>172114.22222222222</v>
      </c>
      <c r="G46" s="21">
        <f t="shared" ref="G46:G51" si="4">(F46-E46)/E46</f>
        <v>1.2400241553822731</v>
      </c>
      <c r="H46" s="182">
        <v>168547.55555555556</v>
      </c>
      <c r="I46" s="21">
        <f t="shared" ref="I46:I51" si="5">(F46-H46)/H46</f>
        <v>2.1161188929204228E-2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45691.551111111112</v>
      </c>
      <c r="F47" s="47">
        <v>134896.79999999999</v>
      </c>
      <c r="G47" s="21">
        <f t="shared" si="4"/>
        <v>1.952335753976981</v>
      </c>
      <c r="H47" s="185">
        <v>129208.8</v>
      </c>
      <c r="I47" s="21">
        <f t="shared" si="5"/>
        <v>4.4021769415086162E-2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141332.28888888887</v>
      </c>
      <c r="F48" s="47">
        <v>405784.75</v>
      </c>
      <c r="G48" s="21">
        <f t="shared" si="4"/>
        <v>1.8711397316929859</v>
      </c>
      <c r="H48" s="185">
        <v>402659.75</v>
      </c>
      <c r="I48" s="21">
        <f t="shared" si="5"/>
        <v>7.7608948994777847E-3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190923.75</v>
      </c>
      <c r="F49" s="47">
        <v>487148.33285714284</v>
      </c>
      <c r="G49" s="21">
        <f t="shared" si="4"/>
        <v>1.5515334412672224</v>
      </c>
      <c r="H49" s="185">
        <v>454299.72166666668</v>
      </c>
      <c r="I49" s="21">
        <f t="shared" si="5"/>
        <v>7.2306034152885029E-2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17560</v>
      </c>
      <c r="F50" s="47">
        <v>33059.333333333336</v>
      </c>
      <c r="G50" s="21">
        <f t="shared" si="4"/>
        <v>0.88264996203492796</v>
      </c>
      <c r="H50" s="185">
        <v>36999</v>
      </c>
      <c r="I50" s="21">
        <f t="shared" si="5"/>
        <v>-0.10648035532491863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189082.66666666666</v>
      </c>
      <c r="F51" s="50">
        <v>702000</v>
      </c>
      <c r="G51" s="31">
        <f t="shared" si="4"/>
        <v>2.7126618339773789</v>
      </c>
      <c r="H51" s="188">
        <v>724250</v>
      </c>
      <c r="I51" s="31">
        <f t="shared" si="5"/>
        <v>-3.0721435968243008E-2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35705.53333333334</v>
      </c>
      <c r="F53" s="66">
        <v>77330</v>
      </c>
      <c r="G53" s="22">
        <f t="shared" ref="G53:G61" si="6">(F53-E53)/E53</f>
        <v>1.1657707582204808</v>
      </c>
      <c r="H53" s="143">
        <v>74250</v>
      </c>
      <c r="I53" s="22">
        <f t="shared" ref="I53:I61" si="7">(F53-H53)/H53</f>
        <v>4.148148148148148E-2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45863.25</v>
      </c>
      <c r="F54" s="70">
        <v>68021.666666666672</v>
      </c>
      <c r="G54" s="21">
        <f t="shared" si="6"/>
        <v>0.48314100432626716</v>
      </c>
      <c r="H54" s="196">
        <v>64688.333333333336</v>
      </c>
      <c r="I54" s="21">
        <f t="shared" si="7"/>
        <v>5.1529126838945748E-2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30750.04</v>
      </c>
      <c r="F55" s="70">
        <v>63710.75</v>
      </c>
      <c r="G55" s="21">
        <f t="shared" si="6"/>
        <v>1.0718916137995267</v>
      </c>
      <c r="H55" s="196">
        <v>59318.25</v>
      </c>
      <c r="I55" s="21">
        <f t="shared" si="7"/>
        <v>7.4049723314494276E-2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36616.520000000004</v>
      </c>
      <c r="F56" s="70">
        <v>93172.5</v>
      </c>
      <c r="G56" s="21">
        <f t="shared" si="6"/>
        <v>1.5445481984634255</v>
      </c>
      <c r="H56" s="196">
        <v>90286.25</v>
      </c>
      <c r="I56" s="21">
        <f t="shared" si="7"/>
        <v>3.1967769178584779E-2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19921.8</v>
      </c>
      <c r="F57" s="98">
        <v>44650</v>
      </c>
      <c r="G57" s="21">
        <f t="shared" si="6"/>
        <v>1.241263339658063</v>
      </c>
      <c r="H57" s="201">
        <v>43435</v>
      </c>
      <c r="I57" s="21">
        <f t="shared" si="7"/>
        <v>2.797283296880396E-2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4845.55</v>
      </c>
      <c r="F58" s="50">
        <v>33995</v>
      </c>
      <c r="G58" s="29">
        <f t="shared" si="6"/>
        <v>6.0157154502584849</v>
      </c>
      <c r="H58" s="188">
        <v>32995</v>
      </c>
      <c r="I58" s="29">
        <f t="shared" si="7"/>
        <v>3.0307622367025305E-2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44694.71428571429</v>
      </c>
      <c r="F59" s="68">
        <v>97455.428571428565</v>
      </c>
      <c r="G59" s="21">
        <f t="shared" si="6"/>
        <v>1.1804687674796952</v>
      </c>
      <c r="H59" s="195">
        <v>93026.857142857145</v>
      </c>
      <c r="I59" s="21">
        <f t="shared" si="7"/>
        <v>4.7605299851962782E-2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46379.647619047617</v>
      </c>
      <c r="F60" s="70">
        <v>96958</v>
      </c>
      <c r="G60" s="21">
        <f t="shared" si="6"/>
        <v>1.0905290354163968</v>
      </c>
      <c r="H60" s="196">
        <v>92581.333333333328</v>
      </c>
      <c r="I60" s="21">
        <f t="shared" si="7"/>
        <v>4.7273748487816174E-2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383122</v>
      </c>
      <c r="F61" s="73">
        <v>639900</v>
      </c>
      <c r="G61" s="29">
        <f t="shared" si="6"/>
        <v>0.67022515021324802</v>
      </c>
      <c r="H61" s="197">
        <v>598000</v>
      </c>
      <c r="I61" s="29">
        <f t="shared" si="7"/>
        <v>7.0066889632107027E-2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61478.133333333339</v>
      </c>
      <c r="F63" s="54">
        <v>180832.875</v>
      </c>
      <c r="G63" s="21">
        <f t="shared" ref="G63:G68" si="8">(F63-E63)/E63</f>
        <v>1.9414177886554784</v>
      </c>
      <c r="H63" s="190">
        <v>182066.625</v>
      </c>
      <c r="I63" s="21">
        <f t="shared" ref="I63:I74" si="9">(F63-H63)/H63</f>
        <v>-6.7763655200397104E-3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426467.48095238098</v>
      </c>
      <c r="F64" s="46">
        <v>899700</v>
      </c>
      <c r="G64" s="21">
        <f t="shared" si="8"/>
        <v>1.1096567503594952</v>
      </c>
      <c r="H64" s="184">
        <v>896592</v>
      </c>
      <c r="I64" s="21">
        <f t="shared" si="9"/>
        <v>3.4664596605814015E-3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169642.28571428571</v>
      </c>
      <c r="F65" s="46">
        <v>464744</v>
      </c>
      <c r="G65" s="21">
        <f t="shared" si="8"/>
        <v>1.7395528069147184</v>
      </c>
      <c r="H65" s="184">
        <v>488488.28571428574</v>
      </c>
      <c r="I65" s="21">
        <f t="shared" si="9"/>
        <v>-4.8607687039139459E-2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84579.333333333328</v>
      </c>
      <c r="F66" s="46">
        <v>255732.66666666666</v>
      </c>
      <c r="G66" s="21">
        <f t="shared" si="8"/>
        <v>2.0235833812830557</v>
      </c>
      <c r="H66" s="184">
        <v>231709.33333333334</v>
      </c>
      <c r="I66" s="21">
        <f t="shared" si="9"/>
        <v>0.10367874693581605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47093.166666666672</v>
      </c>
      <c r="F67" s="46">
        <v>106698.66666666667</v>
      </c>
      <c r="G67" s="21">
        <f t="shared" si="8"/>
        <v>1.2656931826627358</v>
      </c>
      <c r="H67" s="184">
        <v>106504.22222222222</v>
      </c>
      <c r="I67" s="21">
        <f t="shared" si="9"/>
        <v>1.8256970511341989E-3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35714.949999999997</v>
      </c>
      <c r="F68" s="58">
        <v>104193</v>
      </c>
      <c r="G68" s="31">
        <f t="shared" si="8"/>
        <v>1.9173497372948864</v>
      </c>
      <c r="H68" s="193">
        <v>103226.33333333333</v>
      </c>
      <c r="I68" s="31">
        <f t="shared" si="9"/>
        <v>9.3645355351832538E-3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51238.933333333334</v>
      </c>
      <c r="F70" s="43">
        <v>101189.125</v>
      </c>
      <c r="G70" s="21">
        <f>(F70-E70)/E70</f>
        <v>0.97484839002633406</v>
      </c>
      <c r="H70" s="182">
        <v>99161.625</v>
      </c>
      <c r="I70" s="21">
        <f t="shared" si="9"/>
        <v>2.0446417654006781E-2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35932.813333333339</v>
      </c>
      <c r="F71" s="47">
        <v>75754.666666666672</v>
      </c>
      <c r="G71" s="21">
        <f>(F71-E71)/E71</f>
        <v>1.1082308797789651</v>
      </c>
      <c r="H71" s="185">
        <v>75754.666666666672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17695.305714285714</v>
      </c>
      <c r="F72" s="47">
        <v>36764.666666666664</v>
      </c>
      <c r="G72" s="21">
        <f>(F72-E72)/E72</f>
        <v>1.0776508335194197</v>
      </c>
      <c r="H72" s="185">
        <v>36669.599999999999</v>
      </c>
      <c r="I72" s="21">
        <f t="shared" si="9"/>
        <v>2.5925198711375555E-3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25502</v>
      </c>
      <c r="F73" s="47">
        <v>49932.5</v>
      </c>
      <c r="G73" s="21">
        <f>(F73-E73)/E73</f>
        <v>0.95798368755391738</v>
      </c>
      <c r="H73" s="185">
        <v>49932.5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15872.267857142859</v>
      </c>
      <c r="F74" s="50">
        <v>45347.875</v>
      </c>
      <c r="G74" s="21">
        <f>(F74-E74)/E74</f>
        <v>1.8570507635172304</v>
      </c>
      <c r="H74" s="188">
        <v>44707.875</v>
      </c>
      <c r="I74" s="21">
        <f t="shared" si="9"/>
        <v>1.4315151413481405E-2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16433.686666666668</v>
      </c>
      <c r="F76" s="43">
        <v>28293</v>
      </c>
      <c r="G76" s="22">
        <f t="shared" ref="G76:G82" si="10">(F76-E76)/E76</f>
        <v>0.72164655283273815</v>
      </c>
      <c r="H76" s="182">
        <v>28293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16184</v>
      </c>
      <c r="F77" s="32">
        <v>41731.625</v>
      </c>
      <c r="G77" s="21">
        <f t="shared" si="10"/>
        <v>1.5785729733069698</v>
      </c>
      <c r="H77" s="176">
        <v>40544.75</v>
      </c>
      <c r="I77" s="21">
        <f t="shared" si="11"/>
        <v>2.9273210464980052E-2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7904.3066666666664</v>
      </c>
      <c r="F78" s="47">
        <v>19225.428571428572</v>
      </c>
      <c r="G78" s="21">
        <f t="shared" si="10"/>
        <v>1.4322726055789721</v>
      </c>
      <c r="H78" s="185">
        <v>19061.142857142859</v>
      </c>
      <c r="I78" s="21">
        <f t="shared" si="11"/>
        <v>8.6188805947776791E-3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12141.161111111112</v>
      </c>
      <c r="F79" s="47">
        <v>37278.285714285717</v>
      </c>
      <c r="G79" s="21">
        <f t="shared" si="10"/>
        <v>2.0704053239331532</v>
      </c>
      <c r="H79" s="185">
        <v>36171.857142857145</v>
      </c>
      <c r="I79" s="21">
        <f t="shared" si="11"/>
        <v>3.0588105196225981E-2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25836.990476190476</v>
      </c>
      <c r="F80" s="61">
        <v>46634.125</v>
      </c>
      <c r="G80" s="21">
        <f t="shared" si="10"/>
        <v>0.80493641637460356</v>
      </c>
      <c r="H80" s="194">
        <v>44024.777777777781</v>
      </c>
      <c r="I80" s="21">
        <f t="shared" si="11"/>
        <v>5.9269969184020034E-2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57000</v>
      </c>
      <c r="F81" s="61">
        <v>156666</v>
      </c>
      <c r="G81" s="21">
        <f t="shared" si="10"/>
        <v>1.7485263157894737</v>
      </c>
      <c r="H81" s="194">
        <v>156666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29808.809523809527</v>
      </c>
      <c r="F82" s="50">
        <v>65047.3</v>
      </c>
      <c r="G82" s="23">
        <f t="shared" si="10"/>
        <v>1.182150211267043</v>
      </c>
      <c r="H82" s="188">
        <v>63297.3</v>
      </c>
      <c r="I82" s="23">
        <f t="shared" si="11"/>
        <v>2.7647308810960339E-2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50" zoomScaleNormal="100" workbookViewId="0">
      <selection activeCell="B57" sqref="B57:I65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216</v>
      </c>
      <c r="G13" s="224" t="s">
        <v>197</v>
      </c>
      <c r="H13" s="241" t="s">
        <v>211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15</v>
      </c>
      <c r="C16" s="163" t="s">
        <v>95</v>
      </c>
      <c r="D16" s="160" t="s">
        <v>82</v>
      </c>
      <c r="E16" s="181">
        <v>8910.52</v>
      </c>
      <c r="F16" s="181">
        <v>15706.125</v>
      </c>
      <c r="G16" s="169">
        <f t="shared" ref="G16:G31" si="0">(F16-E16)/E16</f>
        <v>0.76264965456561451</v>
      </c>
      <c r="H16" s="181">
        <v>18492.55</v>
      </c>
      <c r="I16" s="169">
        <f t="shared" ref="I16:I31" si="1">(F16-H16)/H16</f>
        <v>-0.15067824610451233</v>
      </c>
    </row>
    <row r="17" spans="1:9" ht="16.5">
      <c r="A17" s="130"/>
      <c r="B17" s="177" t="s">
        <v>18</v>
      </c>
      <c r="C17" s="164" t="s">
        <v>98</v>
      </c>
      <c r="D17" s="160" t="s">
        <v>83</v>
      </c>
      <c r="E17" s="184">
        <v>11664.882222222222</v>
      </c>
      <c r="F17" s="184">
        <v>20434.375</v>
      </c>
      <c r="G17" s="169">
        <f t="shared" si="0"/>
        <v>0.75178579695141934</v>
      </c>
      <c r="H17" s="184">
        <v>22371.875</v>
      </c>
      <c r="I17" s="169">
        <f t="shared" si="1"/>
        <v>-8.6604274339991613E-2</v>
      </c>
    </row>
    <row r="18" spans="1:9" ht="16.5">
      <c r="A18" s="130"/>
      <c r="B18" s="177" t="s">
        <v>12</v>
      </c>
      <c r="C18" s="164" t="s">
        <v>92</v>
      </c>
      <c r="D18" s="160" t="s">
        <v>81</v>
      </c>
      <c r="E18" s="184">
        <v>2524.4088888888891</v>
      </c>
      <c r="F18" s="184">
        <v>5438.4750000000004</v>
      </c>
      <c r="G18" s="169">
        <f t="shared" si="0"/>
        <v>1.1543558271947492</v>
      </c>
      <c r="H18" s="184">
        <v>5807.1</v>
      </c>
      <c r="I18" s="169">
        <f t="shared" si="1"/>
        <v>-6.347832825334504E-2</v>
      </c>
    </row>
    <row r="19" spans="1:9" ht="16.5">
      <c r="A19" s="130"/>
      <c r="B19" s="177" t="s">
        <v>7</v>
      </c>
      <c r="C19" s="164" t="s">
        <v>87</v>
      </c>
      <c r="D19" s="160" t="s">
        <v>161</v>
      </c>
      <c r="E19" s="184">
        <v>5179.42</v>
      </c>
      <c r="F19" s="184">
        <v>11991.6</v>
      </c>
      <c r="G19" s="169">
        <f t="shared" si="0"/>
        <v>1.3152399303396907</v>
      </c>
      <c r="H19" s="184">
        <v>12621.666666666668</v>
      </c>
      <c r="I19" s="169">
        <f t="shared" si="1"/>
        <v>-4.9919450680047599E-2</v>
      </c>
    </row>
    <row r="20" spans="1:9" ht="16.5">
      <c r="A20" s="130"/>
      <c r="B20" s="177" t="s">
        <v>19</v>
      </c>
      <c r="C20" s="164" t="s">
        <v>99</v>
      </c>
      <c r="D20" s="160" t="s">
        <v>161</v>
      </c>
      <c r="E20" s="184">
        <v>12151.68</v>
      </c>
      <c r="F20" s="184">
        <v>21235.444444444445</v>
      </c>
      <c r="G20" s="169">
        <f t="shared" si="0"/>
        <v>0.74753157130902437</v>
      </c>
      <c r="H20" s="184">
        <v>22266.555555555555</v>
      </c>
      <c r="I20" s="169">
        <f t="shared" si="1"/>
        <v>-4.6307616305470513E-2</v>
      </c>
    </row>
    <row r="21" spans="1:9" ht="16.5">
      <c r="A21" s="130"/>
      <c r="B21" s="177" t="s">
        <v>14</v>
      </c>
      <c r="C21" s="164" t="s">
        <v>94</v>
      </c>
      <c r="D21" s="160" t="s">
        <v>81</v>
      </c>
      <c r="E21" s="184">
        <v>2653.84</v>
      </c>
      <c r="F21" s="184">
        <v>5407.2250000000004</v>
      </c>
      <c r="G21" s="169">
        <f t="shared" si="0"/>
        <v>1.0375097971241674</v>
      </c>
      <c r="H21" s="184">
        <v>5646.75</v>
      </c>
      <c r="I21" s="169">
        <f t="shared" si="1"/>
        <v>-4.2418205162261413E-2</v>
      </c>
    </row>
    <row r="22" spans="1:9" ht="16.5">
      <c r="A22" s="130"/>
      <c r="B22" s="177" t="s">
        <v>13</v>
      </c>
      <c r="C22" s="164" t="s">
        <v>93</v>
      </c>
      <c r="D22" s="160" t="s">
        <v>81</v>
      </c>
      <c r="E22" s="184">
        <v>2574.5</v>
      </c>
      <c r="F22" s="184">
        <v>5438.4750000000004</v>
      </c>
      <c r="G22" s="169">
        <f t="shared" si="0"/>
        <v>1.1124393086036124</v>
      </c>
      <c r="H22" s="184">
        <v>5628</v>
      </c>
      <c r="I22" s="169">
        <f t="shared" si="1"/>
        <v>-3.3675373134328293E-2</v>
      </c>
    </row>
    <row r="23" spans="1:9" ht="16.5">
      <c r="A23" s="130"/>
      <c r="B23" s="177" t="s">
        <v>11</v>
      </c>
      <c r="C23" s="164" t="s">
        <v>91</v>
      </c>
      <c r="D23" s="162" t="s">
        <v>81</v>
      </c>
      <c r="E23" s="184">
        <v>1925.64</v>
      </c>
      <c r="F23" s="184">
        <v>5055.5555555555557</v>
      </c>
      <c r="G23" s="169">
        <f t="shared" si="0"/>
        <v>1.6253897694042267</v>
      </c>
      <c r="H23" s="184">
        <v>5211</v>
      </c>
      <c r="I23" s="169">
        <f t="shared" si="1"/>
        <v>-2.9830060342437986E-2</v>
      </c>
    </row>
    <row r="24" spans="1:9" ht="16.5">
      <c r="A24" s="130"/>
      <c r="B24" s="177" t="s">
        <v>17</v>
      </c>
      <c r="C24" s="164" t="s">
        <v>97</v>
      </c>
      <c r="D24" s="162" t="s">
        <v>161</v>
      </c>
      <c r="E24" s="184">
        <v>5460.6374999999998</v>
      </c>
      <c r="F24" s="184">
        <v>18252.666666666664</v>
      </c>
      <c r="G24" s="169">
        <f t="shared" si="0"/>
        <v>2.3425889681683985</v>
      </c>
      <c r="H24" s="184">
        <v>18641.555555555555</v>
      </c>
      <c r="I24" s="169">
        <f t="shared" si="1"/>
        <v>-2.0861396879135116E-2</v>
      </c>
    </row>
    <row r="25" spans="1:9" ht="16.5">
      <c r="A25" s="130"/>
      <c r="B25" s="177" t="s">
        <v>16</v>
      </c>
      <c r="C25" s="164" t="s">
        <v>96</v>
      </c>
      <c r="D25" s="162" t="s">
        <v>81</v>
      </c>
      <c r="E25" s="184">
        <v>2524.048888888889</v>
      </c>
      <c r="F25" s="184">
        <v>5434.375</v>
      </c>
      <c r="G25" s="169">
        <f t="shared" si="0"/>
        <v>1.1530387243775873</v>
      </c>
      <c r="H25" s="184">
        <v>5540.5</v>
      </c>
      <c r="I25" s="169">
        <f t="shared" si="1"/>
        <v>-1.9154408446891074E-2</v>
      </c>
    </row>
    <row r="26" spans="1:9" ht="16.5">
      <c r="A26" s="130"/>
      <c r="B26" s="177" t="s">
        <v>6</v>
      </c>
      <c r="C26" s="164" t="s">
        <v>86</v>
      </c>
      <c r="D26" s="162" t="s">
        <v>161</v>
      </c>
      <c r="E26" s="184">
        <v>9706.184444444445</v>
      </c>
      <c r="F26" s="184">
        <v>20906.125</v>
      </c>
      <c r="G26" s="169">
        <f t="shared" si="0"/>
        <v>1.1538973547907485</v>
      </c>
      <c r="H26" s="184">
        <v>19901.924999999999</v>
      </c>
      <c r="I26" s="169">
        <f t="shared" si="1"/>
        <v>5.045743062542949E-2</v>
      </c>
    </row>
    <row r="27" spans="1:9" ht="16.5">
      <c r="A27" s="130"/>
      <c r="B27" s="177" t="s">
        <v>10</v>
      </c>
      <c r="C27" s="164" t="s">
        <v>90</v>
      </c>
      <c r="D27" s="162" t="s">
        <v>161</v>
      </c>
      <c r="E27" s="184">
        <v>10743.4</v>
      </c>
      <c r="F27" s="184">
        <v>21188.777777777777</v>
      </c>
      <c r="G27" s="169">
        <f t="shared" si="0"/>
        <v>0.97225997149671217</v>
      </c>
      <c r="H27" s="184">
        <v>20011</v>
      </c>
      <c r="I27" s="169">
        <f t="shared" si="1"/>
        <v>5.8856517804096613E-2</v>
      </c>
    </row>
    <row r="28" spans="1:9" ht="16.5">
      <c r="A28" s="130"/>
      <c r="B28" s="177" t="s">
        <v>4</v>
      </c>
      <c r="C28" s="164" t="s">
        <v>84</v>
      </c>
      <c r="D28" s="162" t="s">
        <v>161</v>
      </c>
      <c r="E28" s="184">
        <v>12370.580000000002</v>
      </c>
      <c r="F28" s="184">
        <v>31399.266666666666</v>
      </c>
      <c r="G28" s="169">
        <f t="shared" si="0"/>
        <v>1.5382210588886425</v>
      </c>
      <c r="H28" s="184">
        <v>29330.444444444445</v>
      </c>
      <c r="I28" s="169">
        <f t="shared" si="1"/>
        <v>7.053497692954605E-2</v>
      </c>
    </row>
    <row r="29" spans="1:9" ht="17.25" thickBot="1">
      <c r="A29" s="131"/>
      <c r="B29" s="177" t="s">
        <v>8</v>
      </c>
      <c r="C29" s="164" t="s">
        <v>89</v>
      </c>
      <c r="D29" s="162" t="s">
        <v>161</v>
      </c>
      <c r="E29" s="184">
        <v>18633.763333333336</v>
      </c>
      <c r="F29" s="184">
        <v>30076.014285714286</v>
      </c>
      <c r="G29" s="169">
        <f t="shared" si="0"/>
        <v>0.61406012020729472</v>
      </c>
      <c r="H29" s="184">
        <v>25034.25</v>
      </c>
      <c r="I29" s="169">
        <f t="shared" si="1"/>
        <v>0.20139466074335302</v>
      </c>
    </row>
    <row r="30" spans="1:9" ht="16.5">
      <c r="A30" s="37"/>
      <c r="B30" s="177" t="s">
        <v>5</v>
      </c>
      <c r="C30" s="164" t="s">
        <v>85</v>
      </c>
      <c r="D30" s="162" t="s">
        <v>161</v>
      </c>
      <c r="E30" s="184">
        <v>18121.78</v>
      </c>
      <c r="F30" s="184">
        <v>24914.424999999999</v>
      </c>
      <c r="G30" s="169">
        <f t="shared" si="0"/>
        <v>0.37483321174851481</v>
      </c>
      <c r="H30" s="184">
        <v>20663.349999999999</v>
      </c>
      <c r="I30" s="169">
        <f t="shared" si="1"/>
        <v>0.2057301937972304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8221.74</v>
      </c>
      <c r="F31" s="187">
        <v>28033.155555555553</v>
      </c>
      <c r="G31" s="171">
        <f t="shared" si="0"/>
        <v>2.409637808487687</v>
      </c>
      <c r="H31" s="187">
        <v>21411</v>
      </c>
      <c r="I31" s="171">
        <f t="shared" si="1"/>
        <v>0.30928754171012812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133367.02527777778</v>
      </c>
      <c r="F32" s="100">
        <f>SUM(F16:F31)</f>
        <v>270912.08095238096</v>
      </c>
      <c r="G32" s="101">
        <f t="shared" ref="G32" si="2">(F32-E32)/E32</f>
        <v>1.031327311890802</v>
      </c>
      <c r="H32" s="100">
        <f>SUM(H16:H31)</f>
        <v>258579.52222222221</v>
      </c>
      <c r="I32" s="104">
        <f t="shared" ref="I32" si="3">(F32-H32)/H32</f>
        <v>4.7693485640986681E-2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28</v>
      </c>
      <c r="C34" s="166" t="s">
        <v>102</v>
      </c>
      <c r="D34" s="168" t="s">
        <v>161</v>
      </c>
      <c r="E34" s="190">
        <v>12672.66</v>
      </c>
      <c r="F34" s="190">
        <v>30667.142857142855</v>
      </c>
      <c r="G34" s="169">
        <f>(F34-E34)/E34</f>
        <v>1.4199452093832594</v>
      </c>
      <c r="H34" s="190">
        <v>34080.885714285716</v>
      </c>
      <c r="I34" s="169">
        <f>(F34-H34)/H34</f>
        <v>-0.10016590782768064</v>
      </c>
    </row>
    <row r="35" spans="1:9" ht="16.5">
      <c r="A35" s="37"/>
      <c r="B35" s="177" t="s">
        <v>29</v>
      </c>
      <c r="C35" s="164" t="s">
        <v>103</v>
      </c>
      <c r="D35" s="160" t="s">
        <v>161</v>
      </c>
      <c r="E35" s="184">
        <v>8131.4740476190473</v>
      </c>
      <c r="F35" s="184">
        <v>20158.333333333336</v>
      </c>
      <c r="G35" s="169">
        <f>(F35-E35)/E35</f>
        <v>1.4790503192020685</v>
      </c>
      <c r="H35" s="184">
        <v>22282.5</v>
      </c>
      <c r="I35" s="169">
        <f>(F35-H35)/H35</f>
        <v>-9.5328920303676165E-2</v>
      </c>
    </row>
    <row r="36" spans="1:9" ht="16.5">
      <c r="A36" s="37"/>
      <c r="B36" s="179" t="s">
        <v>30</v>
      </c>
      <c r="C36" s="164" t="s">
        <v>104</v>
      </c>
      <c r="D36" s="160" t="s">
        <v>161</v>
      </c>
      <c r="E36" s="184">
        <v>8734.5311111111114</v>
      </c>
      <c r="F36" s="184">
        <v>26510.966666666667</v>
      </c>
      <c r="G36" s="169">
        <f>(F36-E36)/E36</f>
        <v>2.0351905934529588</v>
      </c>
      <c r="H36" s="184">
        <v>27188.222222222223</v>
      </c>
      <c r="I36" s="169">
        <f>(F36-H36)/H36</f>
        <v>-2.4909887451265659E-2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12194.642222222221</v>
      </c>
      <c r="F37" s="184">
        <v>21276.924999999999</v>
      </c>
      <c r="G37" s="169">
        <f>(F37-E37)/E37</f>
        <v>0.7447764856296637</v>
      </c>
      <c r="H37" s="184">
        <v>20768.625</v>
      </c>
      <c r="I37" s="169">
        <f>(F37-H37)/H37</f>
        <v>2.4474417540881945E-2</v>
      </c>
    </row>
    <row r="38" spans="1:9" ht="17.25" thickBot="1">
      <c r="A38" s="38"/>
      <c r="B38" s="179" t="s">
        <v>26</v>
      </c>
      <c r="C38" s="164" t="s">
        <v>100</v>
      </c>
      <c r="D38" s="172" t="s">
        <v>161</v>
      </c>
      <c r="E38" s="187">
        <v>12496.880000000001</v>
      </c>
      <c r="F38" s="187">
        <v>23277.666666666664</v>
      </c>
      <c r="G38" s="171">
        <f>(F38-E38)/E38</f>
        <v>0.86267825782648644</v>
      </c>
      <c r="H38" s="187">
        <v>22533.155555555553</v>
      </c>
      <c r="I38" s="171">
        <f>(F38-H38)/H38</f>
        <v>3.3040694601140834E-2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54230.187380952382</v>
      </c>
      <c r="F39" s="102">
        <f>SUM(F34:F38)</f>
        <v>121891.03452380953</v>
      </c>
      <c r="G39" s="103">
        <f t="shared" ref="G39" si="4">(F39-E39)/E39</f>
        <v>1.2476602130757546</v>
      </c>
      <c r="H39" s="102">
        <f>SUM(H34:H38)</f>
        <v>126853.38849206349</v>
      </c>
      <c r="I39" s="104">
        <f t="shared" ref="I39" si="5">(F39-H39)/H39</f>
        <v>-3.9118812885037144E-2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31</v>
      </c>
      <c r="C41" s="164" t="s">
        <v>105</v>
      </c>
      <c r="D41" s="168" t="s">
        <v>161</v>
      </c>
      <c r="E41" s="182">
        <v>291304.68</v>
      </c>
      <c r="F41" s="184">
        <v>523362.25</v>
      </c>
      <c r="G41" s="169">
        <f t="shared" ref="G41:G46" si="6">(F41-E41)/E41</f>
        <v>0.79661463042749614</v>
      </c>
      <c r="H41" s="184">
        <v>527587.25</v>
      </c>
      <c r="I41" s="169">
        <f t="shared" ref="I41:I46" si="7">(F41-H41)/H41</f>
        <v>-8.008154101525387E-3</v>
      </c>
    </row>
    <row r="42" spans="1:9" ht="16.5">
      <c r="A42" s="37"/>
      <c r="B42" s="177" t="s">
        <v>32</v>
      </c>
      <c r="C42" s="164" t="s">
        <v>106</v>
      </c>
      <c r="D42" s="160" t="s">
        <v>161</v>
      </c>
      <c r="E42" s="185">
        <v>180091.13333333333</v>
      </c>
      <c r="F42" s="184">
        <v>347453.87142857141</v>
      </c>
      <c r="G42" s="169">
        <f t="shared" si="6"/>
        <v>0.92932247688987513</v>
      </c>
      <c r="H42" s="184">
        <v>343980.02857142861</v>
      </c>
      <c r="I42" s="169">
        <f t="shared" si="7"/>
        <v>1.0098966709113574E-2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40322.666666666672</v>
      </c>
      <c r="F43" s="192">
        <v>118999.33333333333</v>
      </c>
      <c r="G43" s="169">
        <f t="shared" si="6"/>
        <v>1.9511771708220351</v>
      </c>
      <c r="H43" s="192">
        <v>117332.66666666667</v>
      </c>
      <c r="I43" s="169">
        <f t="shared" si="7"/>
        <v>1.4204626162648568E-2</v>
      </c>
    </row>
    <row r="44" spans="1:9" ht="16.5">
      <c r="A44" s="37"/>
      <c r="B44" s="177" t="s">
        <v>36</v>
      </c>
      <c r="C44" s="164" t="s">
        <v>153</v>
      </c>
      <c r="D44" s="160" t="s">
        <v>161</v>
      </c>
      <c r="E44" s="185">
        <v>90050.980952380953</v>
      </c>
      <c r="F44" s="185">
        <v>260646.625</v>
      </c>
      <c r="G44" s="169">
        <f t="shared" si="6"/>
        <v>1.8944340443979193</v>
      </c>
      <c r="H44" s="185">
        <v>256271.625</v>
      </c>
      <c r="I44" s="169">
        <f t="shared" si="7"/>
        <v>1.7071730044245045E-2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46897.5</v>
      </c>
      <c r="F45" s="185">
        <v>117086</v>
      </c>
      <c r="G45" s="169">
        <f t="shared" si="6"/>
        <v>1.4966362812516658</v>
      </c>
      <c r="H45" s="185">
        <v>111136</v>
      </c>
      <c r="I45" s="169">
        <f t="shared" si="7"/>
        <v>5.3538007486323064E-2</v>
      </c>
    </row>
    <row r="46" spans="1:9" ht="16.5" customHeight="1" thickBot="1">
      <c r="A46" s="38"/>
      <c r="B46" s="177" t="s">
        <v>33</v>
      </c>
      <c r="C46" s="164" t="s">
        <v>107</v>
      </c>
      <c r="D46" s="160" t="s">
        <v>161</v>
      </c>
      <c r="E46" s="188">
        <v>136419.5</v>
      </c>
      <c r="F46" s="188">
        <v>249579.6</v>
      </c>
      <c r="G46" s="175">
        <f t="shared" si="6"/>
        <v>0.8295009144587101</v>
      </c>
      <c r="H46" s="188">
        <v>222529.6</v>
      </c>
      <c r="I46" s="175">
        <f t="shared" si="7"/>
        <v>0.12155686254772398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785086.46095238102</v>
      </c>
      <c r="F47" s="83">
        <f>SUM(F41:F46)</f>
        <v>1617127.6797619048</v>
      </c>
      <c r="G47" s="103">
        <f t="shared" ref="G47" si="8">(F47-E47)/E47</f>
        <v>1.0598083907856242</v>
      </c>
      <c r="H47" s="102">
        <f>SUM(H41:H46)</f>
        <v>1578837.1702380953</v>
      </c>
      <c r="I47" s="104">
        <f t="shared" ref="I47" si="9">(F47-H47)/H47</f>
        <v>2.4252348656090387E-2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17560</v>
      </c>
      <c r="F49" s="182">
        <v>33059.333333333336</v>
      </c>
      <c r="G49" s="169">
        <f t="shared" ref="G49:G54" si="10">(F49-E49)/E49</f>
        <v>0.88264996203492796</v>
      </c>
      <c r="H49" s="182">
        <v>36999</v>
      </c>
      <c r="I49" s="169">
        <f t="shared" ref="I49:I54" si="11">(F49-H49)/H49</f>
        <v>-0.10648035532491863</v>
      </c>
    </row>
    <row r="50" spans="1:9" ht="16.5">
      <c r="A50" s="37"/>
      <c r="B50" s="177" t="s">
        <v>50</v>
      </c>
      <c r="C50" s="164" t="s">
        <v>159</v>
      </c>
      <c r="D50" s="162" t="s">
        <v>112</v>
      </c>
      <c r="E50" s="185">
        <v>189082.66666666666</v>
      </c>
      <c r="F50" s="185">
        <v>702000</v>
      </c>
      <c r="G50" s="169">
        <f t="shared" si="10"/>
        <v>2.7126618339773789</v>
      </c>
      <c r="H50" s="185">
        <v>724250</v>
      </c>
      <c r="I50" s="169">
        <f t="shared" si="11"/>
        <v>-3.0721435968243008E-2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141332.28888888887</v>
      </c>
      <c r="F51" s="185">
        <v>405784.75</v>
      </c>
      <c r="G51" s="169">
        <f t="shared" si="10"/>
        <v>1.8711397316929859</v>
      </c>
      <c r="H51" s="185">
        <v>402659.75</v>
      </c>
      <c r="I51" s="169">
        <f t="shared" si="11"/>
        <v>7.7608948994777847E-3</v>
      </c>
    </row>
    <row r="52" spans="1:9" ht="16.5">
      <c r="A52" s="37"/>
      <c r="B52" s="177" t="s">
        <v>45</v>
      </c>
      <c r="C52" s="164" t="s">
        <v>109</v>
      </c>
      <c r="D52" s="160" t="s">
        <v>108</v>
      </c>
      <c r="E52" s="185">
        <v>76835.877777777772</v>
      </c>
      <c r="F52" s="185">
        <v>172114.22222222222</v>
      </c>
      <c r="G52" s="169">
        <f t="shared" si="10"/>
        <v>1.2400241553822731</v>
      </c>
      <c r="H52" s="185">
        <v>168547.55555555556</v>
      </c>
      <c r="I52" s="169">
        <f t="shared" si="11"/>
        <v>2.1161188929204228E-2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45691.551111111112</v>
      </c>
      <c r="F53" s="185">
        <v>134896.79999999999</v>
      </c>
      <c r="G53" s="169">
        <f t="shared" si="10"/>
        <v>1.952335753976981</v>
      </c>
      <c r="H53" s="185">
        <v>129208.8</v>
      </c>
      <c r="I53" s="169">
        <f t="shared" si="11"/>
        <v>4.4021769415086162E-2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190923.75</v>
      </c>
      <c r="F54" s="188">
        <v>487148.33285714284</v>
      </c>
      <c r="G54" s="175">
        <f t="shared" si="10"/>
        <v>1.5515334412672224</v>
      </c>
      <c r="H54" s="188">
        <v>454299.72166666668</v>
      </c>
      <c r="I54" s="175">
        <f t="shared" si="11"/>
        <v>7.2306034152885029E-2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661426.13444444444</v>
      </c>
      <c r="F55" s="83">
        <f>SUM(F49:F54)</f>
        <v>1935003.4384126987</v>
      </c>
      <c r="G55" s="103">
        <f t="shared" ref="G55" si="12">(F55-E55)/E55</f>
        <v>1.9255019383804324</v>
      </c>
      <c r="H55" s="83">
        <f>SUM(H49:H54)</f>
        <v>1915964.8272222222</v>
      </c>
      <c r="I55" s="104">
        <f t="shared" ref="I55" si="13">(F55-H55)/H55</f>
        <v>9.9368270857449672E-3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42</v>
      </c>
      <c r="C57" s="167" t="s">
        <v>198</v>
      </c>
      <c r="D57" s="168" t="s">
        <v>114</v>
      </c>
      <c r="E57" s="182">
        <v>19921.8</v>
      </c>
      <c r="F57" s="143">
        <v>44650</v>
      </c>
      <c r="G57" s="170">
        <f>(F57-E57)/E57</f>
        <v>1.241263339658063</v>
      </c>
      <c r="H57" s="143">
        <v>43435</v>
      </c>
      <c r="I57" s="170">
        <f>(F57-H57)/H57</f>
        <v>2.797283296880396E-2</v>
      </c>
    </row>
    <row r="58" spans="1:9" ht="16.5">
      <c r="A58" s="109"/>
      <c r="B58" s="199" t="s">
        <v>43</v>
      </c>
      <c r="C58" s="164" t="s">
        <v>119</v>
      </c>
      <c r="D58" s="160" t="s">
        <v>114</v>
      </c>
      <c r="E58" s="185">
        <v>4845.55</v>
      </c>
      <c r="F58" s="185">
        <v>33995</v>
      </c>
      <c r="G58" s="169">
        <f>(F58-E58)/E58</f>
        <v>6.0157154502584849</v>
      </c>
      <c r="H58" s="185">
        <v>32995</v>
      </c>
      <c r="I58" s="169">
        <f>(F58-H58)/H58</f>
        <v>3.0307622367025305E-2</v>
      </c>
    </row>
    <row r="59" spans="1:9" ht="16.5">
      <c r="A59" s="109"/>
      <c r="B59" s="199" t="s">
        <v>41</v>
      </c>
      <c r="C59" s="164" t="s">
        <v>118</v>
      </c>
      <c r="D59" s="160" t="s">
        <v>114</v>
      </c>
      <c r="E59" s="185">
        <v>36616.520000000004</v>
      </c>
      <c r="F59" s="196">
        <v>93172.5</v>
      </c>
      <c r="G59" s="169">
        <f>(F59-E59)/E59</f>
        <v>1.5445481984634255</v>
      </c>
      <c r="H59" s="196">
        <v>90286.25</v>
      </c>
      <c r="I59" s="169">
        <f>(F59-H59)/H59</f>
        <v>3.1967769178584779E-2</v>
      </c>
    </row>
    <row r="60" spans="1:9" ht="16.5">
      <c r="A60" s="109"/>
      <c r="B60" s="199" t="s">
        <v>38</v>
      </c>
      <c r="C60" s="164" t="s">
        <v>115</v>
      </c>
      <c r="D60" s="160" t="s">
        <v>114</v>
      </c>
      <c r="E60" s="185">
        <v>35705.53333333334</v>
      </c>
      <c r="F60" s="196">
        <v>77330</v>
      </c>
      <c r="G60" s="169">
        <f>(F60-E60)/E60</f>
        <v>1.1657707582204808</v>
      </c>
      <c r="H60" s="196">
        <v>74250</v>
      </c>
      <c r="I60" s="169">
        <f>(F60-H60)/H60</f>
        <v>4.148148148148148E-2</v>
      </c>
    </row>
    <row r="61" spans="1:9" s="126" customFormat="1" ht="16.5">
      <c r="A61" s="148"/>
      <c r="B61" s="199" t="s">
        <v>55</v>
      </c>
      <c r="C61" s="164" t="s">
        <v>122</v>
      </c>
      <c r="D61" s="160" t="s">
        <v>120</v>
      </c>
      <c r="E61" s="185">
        <v>46379.647619047617</v>
      </c>
      <c r="F61" s="201">
        <v>96958</v>
      </c>
      <c r="G61" s="169">
        <f>(F61-E61)/E61</f>
        <v>1.0905290354163968</v>
      </c>
      <c r="H61" s="201">
        <v>92581.333333333328</v>
      </c>
      <c r="I61" s="169">
        <f>(F61-H61)/H61</f>
        <v>4.7273748487816174E-2</v>
      </c>
    </row>
    <row r="62" spans="1:9" s="126" customFormat="1" ht="17.25" thickBot="1">
      <c r="A62" s="148"/>
      <c r="B62" s="200" t="s">
        <v>54</v>
      </c>
      <c r="C62" s="165" t="s">
        <v>121</v>
      </c>
      <c r="D62" s="161" t="s">
        <v>120</v>
      </c>
      <c r="E62" s="188">
        <v>44694.71428571429</v>
      </c>
      <c r="F62" s="197">
        <v>97455.428571428565</v>
      </c>
      <c r="G62" s="174">
        <f>(F62-E62)/E62</f>
        <v>1.1804687674796952</v>
      </c>
      <c r="H62" s="197">
        <v>93026.857142857145</v>
      </c>
      <c r="I62" s="174">
        <f>(F62-H62)/H62</f>
        <v>4.7605299851962782E-2</v>
      </c>
    </row>
    <row r="63" spans="1:9" s="126" customFormat="1" ht="16.5">
      <c r="A63" s="148"/>
      <c r="B63" s="94" t="s">
        <v>39</v>
      </c>
      <c r="C63" s="163" t="s">
        <v>116</v>
      </c>
      <c r="D63" s="160" t="s">
        <v>114</v>
      </c>
      <c r="E63" s="185">
        <v>45863.25</v>
      </c>
      <c r="F63" s="195">
        <v>68021.666666666672</v>
      </c>
      <c r="G63" s="169">
        <f>(F63-E63)/E63</f>
        <v>0.48314100432626716</v>
      </c>
      <c r="H63" s="195">
        <v>64688.333333333336</v>
      </c>
      <c r="I63" s="169">
        <f>(F63-H63)/H63</f>
        <v>5.1529126838945748E-2</v>
      </c>
    </row>
    <row r="64" spans="1:9" s="126" customFormat="1" ht="16.5">
      <c r="A64" s="148"/>
      <c r="B64" s="199" t="s">
        <v>56</v>
      </c>
      <c r="C64" s="164" t="s">
        <v>123</v>
      </c>
      <c r="D64" s="162" t="s">
        <v>120</v>
      </c>
      <c r="E64" s="192">
        <v>383122</v>
      </c>
      <c r="F64" s="196">
        <v>639900</v>
      </c>
      <c r="G64" s="169">
        <f>(F64-E64)/E64</f>
        <v>0.67022515021324802</v>
      </c>
      <c r="H64" s="196">
        <v>598000</v>
      </c>
      <c r="I64" s="169">
        <f>(F64-H64)/H64</f>
        <v>7.0066889632107027E-2</v>
      </c>
    </row>
    <row r="65" spans="1:9" ht="16.5" customHeight="1" thickBot="1">
      <c r="A65" s="110"/>
      <c r="B65" s="200" t="s">
        <v>40</v>
      </c>
      <c r="C65" s="165" t="s">
        <v>117</v>
      </c>
      <c r="D65" s="161" t="s">
        <v>114</v>
      </c>
      <c r="E65" s="188">
        <v>30750.04</v>
      </c>
      <c r="F65" s="197">
        <v>63710.75</v>
      </c>
      <c r="G65" s="174">
        <f>(F65-E65)/E65</f>
        <v>1.0718916137995267</v>
      </c>
      <c r="H65" s="197">
        <v>59318.25</v>
      </c>
      <c r="I65" s="174">
        <f>(F65-H65)/H65</f>
        <v>7.4049723314494276E-2</v>
      </c>
    </row>
    <row r="66" spans="1:9" ht="15.75" customHeight="1" thickBot="1">
      <c r="A66" s="234" t="s">
        <v>192</v>
      </c>
      <c r="B66" s="245"/>
      <c r="C66" s="245"/>
      <c r="D66" s="246"/>
      <c r="E66" s="99">
        <f>SUM(E57:E65)</f>
        <v>647899.05523809534</v>
      </c>
      <c r="F66" s="99">
        <f>SUM(F57:F65)</f>
        <v>1215193.3452380951</v>
      </c>
      <c r="G66" s="101">
        <f t="shared" ref="G66" si="14">(F66-E66)/E66</f>
        <v>0.87559054981416162</v>
      </c>
      <c r="H66" s="99">
        <f>SUM(H57:H65)</f>
        <v>1148581.0238095238</v>
      </c>
      <c r="I66" s="152">
        <f t="shared" ref="I66" si="15">(F66-H66)/H66</f>
        <v>5.7995317742266732E-2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207</v>
      </c>
      <c r="E68" s="182">
        <v>169642.28571428571</v>
      </c>
      <c r="F68" s="190">
        <v>464744</v>
      </c>
      <c r="G68" s="169">
        <f t="shared" ref="G68:G73" si="16">(F68-E68)/E68</f>
        <v>1.7395528069147184</v>
      </c>
      <c r="H68" s="190">
        <v>488488.28571428574</v>
      </c>
      <c r="I68" s="169">
        <f t="shared" ref="I68:I73" si="17">(F68-H68)/H68</f>
        <v>-4.8607687039139459E-2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61478.133333333339</v>
      </c>
      <c r="F69" s="184">
        <v>180832.875</v>
      </c>
      <c r="G69" s="169">
        <f t="shared" si="16"/>
        <v>1.9414177886554784</v>
      </c>
      <c r="H69" s="184">
        <v>182066.625</v>
      </c>
      <c r="I69" s="169">
        <f t="shared" si="17"/>
        <v>-6.7763655200397104E-3</v>
      </c>
    </row>
    <row r="70" spans="1:9" ht="16.5">
      <c r="A70" s="37"/>
      <c r="B70" s="177" t="s">
        <v>63</v>
      </c>
      <c r="C70" s="164" t="s">
        <v>132</v>
      </c>
      <c r="D70" s="162" t="s">
        <v>126</v>
      </c>
      <c r="E70" s="185">
        <v>47093.166666666672</v>
      </c>
      <c r="F70" s="184">
        <v>106698.66666666667</v>
      </c>
      <c r="G70" s="169">
        <f t="shared" si="16"/>
        <v>1.2656931826627358</v>
      </c>
      <c r="H70" s="184">
        <v>106504.22222222222</v>
      </c>
      <c r="I70" s="169">
        <f t="shared" si="17"/>
        <v>1.8256970511341989E-3</v>
      </c>
    </row>
    <row r="71" spans="1:9" ht="16.5">
      <c r="A71" s="37"/>
      <c r="B71" s="177" t="s">
        <v>60</v>
      </c>
      <c r="C71" s="164" t="s">
        <v>129</v>
      </c>
      <c r="D71" s="162" t="s">
        <v>206</v>
      </c>
      <c r="E71" s="185">
        <v>426467.48095238098</v>
      </c>
      <c r="F71" s="184">
        <v>899700</v>
      </c>
      <c r="G71" s="169">
        <f t="shared" si="16"/>
        <v>1.1096567503594952</v>
      </c>
      <c r="H71" s="184">
        <v>896592</v>
      </c>
      <c r="I71" s="169">
        <f t="shared" si="17"/>
        <v>3.4664596605814015E-3</v>
      </c>
    </row>
    <row r="72" spans="1:9" ht="16.5">
      <c r="A72" s="37"/>
      <c r="B72" s="177" t="s">
        <v>64</v>
      </c>
      <c r="C72" s="164" t="s">
        <v>133</v>
      </c>
      <c r="D72" s="162" t="s">
        <v>127</v>
      </c>
      <c r="E72" s="185">
        <v>35714.949999999997</v>
      </c>
      <c r="F72" s="184">
        <v>104193</v>
      </c>
      <c r="G72" s="169">
        <f t="shared" si="16"/>
        <v>1.9173497372948864</v>
      </c>
      <c r="H72" s="184">
        <v>103226.33333333333</v>
      </c>
      <c r="I72" s="169">
        <f t="shared" si="17"/>
        <v>9.3645355351832538E-3</v>
      </c>
    </row>
    <row r="73" spans="1:9" ht="16.5" customHeight="1" thickBot="1">
      <c r="A73" s="37"/>
      <c r="B73" s="177" t="s">
        <v>62</v>
      </c>
      <c r="C73" s="164" t="s">
        <v>131</v>
      </c>
      <c r="D73" s="161" t="s">
        <v>125</v>
      </c>
      <c r="E73" s="188">
        <v>84579.333333333328</v>
      </c>
      <c r="F73" s="193">
        <v>255732.66666666666</v>
      </c>
      <c r="G73" s="175">
        <f t="shared" si="16"/>
        <v>2.0235833812830557</v>
      </c>
      <c r="H73" s="193">
        <v>231709.33333333334</v>
      </c>
      <c r="I73" s="175">
        <f t="shared" si="17"/>
        <v>0.10367874693581605</v>
      </c>
    </row>
    <row r="74" spans="1:9" ht="15.75" customHeight="1" thickBot="1">
      <c r="A74" s="234" t="s">
        <v>205</v>
      </c>
      <c r="B74" s="235"/>
      <c r="C74" s="235"/>
      <c r="D74" s="236"/>
      <c r="E74" s="83">
        <f>SUM(E68:E73)</f>
        <v>824975.35</v>
      </c>
      <c r="F74" s="83">
        <f>SUM(F68:F73)</f>
        <v>2011901.2083333333</v>
      </c>
      <c r="G74" s="103">
        <f t="shared" ref="G74" si="18">(F74-E74)/E74</f>
        <v>1.4387409979381001</v>
      </c>
      <c r="H74" s="83">
        <f>SUM(H68:H73)</f>
        <v>2008586.7996031744</v>
      </c>
      <c r="I74" s="104">
        <f t="shared" ref="I74" si="19">(F74-H74)/H74</f>
        <v>1.6501197413094743E-3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35932.813333333339</v>
      </c>
      <c r="F76" s="182">
        <v>75754.666666666672</v>
      </c>
      <c r="G76" s="169">
        <f>(F76-E76)/E76</f>
        <v>1.1082308797789651</v>
      </c>
      <c r="H76" s="182">
        <v>75754.666666666672</v>
      </c>
      <c r="I76" s="169">
        <f>(F76-H76)/H76</f>
        <v>0</v>
      </c>
    </row>
    <row r="77" spans="1:9" ht="16.5">
      <c r="A77" s="37"/>
      <c r="B77" s="177" t="s">
        <v>70</v>
      </c>
      <c r="C77" s="164" t="s">
        <v>141</v>
      </c>
      <c r="D77" s="162" t="s">
        <v>137</v>
      </c>
      <c r="E77" s="185">
        <v>25502</v>
      </c>
      <c r="F77" s="185">
        <v>49932.5</v>
      </c>
      <c r="G77" s="169">
        <f>(F77-E77)/E77</f>
        <v>0.95798368755391738</v>
      </c>
      <c r="H77" s="185">
        <v>49932.5</v>
      </c>
      <c r="I77" s="169">
        <f>(F77-H77)/H77</f>
        <v>0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17695.305714285714</v>
      </c>
      <c r="F78" s="185">
        <v>36764.666666666664</v>
      </c>
      <c r="G78" s="169">
        <f>(F78-E78)/E78</f>
        <v>1.0776508335194197</v>
      </c>
      <c r="H78" s="185">
        <v>36669.599999999999</v>
      </c>
      <c r="I78" s="169">
        <f>(F78-H78)/H78</f>
        <v>2.5925198711375555E-3</v>
      </c>
    </row>
    <row r="79" spans="1:9" ht="16.5">
      <c r="A79" s="37"/>
      <c r="B79" s="177" t="s">
        <v>71</v>
      </c>
      <c r="C79" s="164" t="s">
        <v>200</v>
      </c>
      <c r="D79" s="162" t="s">
        <v>134</v>
      </c>
      <c r="E79" s="185">
        <v>15872.267857142859</v>
      </c>
      <c r="F79" s="185">
        <v>45347.875</v>
      </c>
      <c r="G79" s="169">
        <f>(F79-E79)/E79</f>
        <v>1.8570507635172304</v>
      </c>
      <c r="H79" s="185">
        <v>44707.875</v>
      </c>
      <c r="I79" s="169">
        <f>(F79-H79)/H79</f>
        <v>1.4315151413481405E-2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51238.933333333334</v>
      </c>
      <c r="F80" s="188">
        <v>101189.125</v>
      </c>
      <c r="G80" s="169">
        <f>(F80-E80)/E80</f>
        <v>0.97484839002633406</v>
      </c>
      <c r="H80" s="188">
        <v>99161.625</v>
      </c>
      <c r="I80" s="169">
        <f>(F80-H80)/H80</f>
        <v>2.0446417654006781E-2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146241.32023809524</v>
      </c>
      <c r="F81" s="83">
        <f>SUM(F76:F80)</f>
        <v>308988.83333333337</v>
      </c>
      <c r="G81" s="103">
        <f t="shared" ref="G81" si="20">(F81-E81)/E81</f>
        <v>1.112869555815478</v>
      </c>
      <c r="H81" s="83">
        <f>SUM(H76:H80)</f>
        <v>306226.26666666666</v>
      </c>
      <c r="I81" s="104">
        <f t="shared" ref="I81" si="21">(F81-H81)/H81</f>
        <v>9.0213249723408526E-3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16433.686666666668</v>
      </c>
      <c r="F83" s="182">
        <v>28293</v>
      </c>
      <c r="G83" s="170">
        <f t="shared" ref="G83:G89" si="22">(F83-E83)/E83</f>
        <v>0.72164655283273815</v>
      </c>
      <c r="H83" s="182">
        <v>28293</v>
      </c>
      <c r="I83" s="170">
        <f t="shared" ref="I83:I89" si="23">(F83-H83)/H83</f>
        <v>0</v>
      </c>
    </row>
    <row r="84" spans="1:11" ht="16.5">
      <c r="A84" s="37"/>
      <c r="B84" s="177" t="s">
        <v>79</v>
      </c>
      <c r="C84" s="164" t="s">
        <v>155</v>
      </c>
      <c r="D84" s="160" t="s">
        <v>156</v>
      </c>
      <c r="E84" s="185">
        <v>57000</v>
      </c>
      <c r="F84" s="185">
        <v>156666</v>
      </c>
      <c r="G84" s="169">
        <f t="shared" si="22"/>
        <v>1.7485263157894737</v>
      </c>
      <c r="H84" s="185">
        <v>156666</v>
      </c>
      <c r="I84" s="169">
        <f t="shared" si="23"/>
        <v>0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7904.3066666666664</v>
      </c>
      <c r="F85" s="185">
        <v>19225.428571428572</v>
      </c>
      <c r="G85" s="169">
        <f t="shared" si="22"/>
        <v>1.4322726055789721</v>
      </c>
      <c r="H85" s="185">
        <v>19061.142857142859</v>
      </c>
      <c r="I85" s="169">
        <f t="shared" si="23"/>
        <v>8.6188805947776791E-3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29808.809523809527</v>
      </c>
      <c r="F86" s="185">
        <v>65047.3</v>
      </c>
      <c r="G86" s="169">
        <f t="shared" si="22"/>
        <v>1.182150211267043</v>
      </c>
      <c r="H86" s="185">
        <v>63297.3</v>
      </c>
      <c r="I86" s="169">
        <f t="shared" si="23"/>
        <v>2.7647308810960339E-2</v>
      </c>
    </row>
    <row r="87" spans="1:11" ht="16.5">
      <c r="A87" s="37"/>
      <c r="B87" s="177" t="s">
        <v>76</v>
      </c>
      <c r="C87" s="164" t="s">
        <v>143</v>
      </c>
      <c r="D87" s="173" t="s">
        <v>161</v>
      </c>
      <c r="E87" s="194">
        <v>16184</v>
      </c>
      <c r="F87" s="220">
        <v>41731.625</v>
      </c>
      <c r="G87" s="169">
        <f t="shared" si="22"/>
        <v>1.5785729733069698</v>
      </c>
      <c r="H87" s="220">
        <v>40544.75</v>
      </c>
      <c r="I87" s="169">
        <f t="shared" si="23"/>
        <v>2.9273210464980052E-2</v>
      </c>
    </row>
    <row r="88" spans="1:11" ht="16.5">
      <c r="A88" s="37"/>
      <c r="B88" s="177" t="s">
        <v>77</v>
      </c>
      <c r="C88" s="164" t="s">
        <v>146</v>
      </c>
      <c r="D88" s="173" t="s">
        <v>162</v>
      </c>
      <c r="E88" s="194">
        <v>12141.161111111112</v>
      </c>
      <c r="F88" s="194">
        <v>37278.285714285717</v>
      </c>
      <c r="G88" s="169">
        <f t="shared" si="22"/>
        <v>2.0704053239331532</v>
      </c>
      <c r="H88" s="194">
        <v>36171.857142857145</v>
      </c>
      <c r="I88" s="169">
        <f t="shared" si="23"/>
        <v>3.0588105196225981E-2</v>
      </c>
    </row>
    <row r="89" spans="1:11" ht="16.5" customHeight="1" thickBot="1">
      <c r="A89" s="35"/>
      <c r="B89" s="178" t="s">
        <v>78</v>
      </c>
      <c r="C89" s="165" t="s">
        <v>149</v>
      </c>
      <c r="D89" s="161" t="s">
        <v>147</v>
      </c>
      <c r="E89" s="188">
        <v>25836.990476190476</v>
      </c>
      <c r="F89" s="188">
        <v>46634.125</v>
      </c>
      <c r="G89" s="171">
        <f t="shared" si="22"/>
        <v>0.80493641637460356</v>
      </c>
      <c r="H89" s="188">
        <v>44024.777777777781</v>
      </c>
      <c r="I89" s="171">
        <f t="shared" si="23"/>
        <v>5.9269969184020034E-2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165308.95444444445</v>
      </c>
      <c r="F90" s="83">
        <f>SUM(F83:F89)</f>
        <v>394875.76428571431</v>
      </c>
      <c r="G90" s="111">
        <f t="shared" ref="G90:G91" si="24">(F90-E90)/E90</f>
        <v>1.3887137004330918</v>
      </c>
      <c r="H90" s="83">
        <f>SUM(H83:H89)</f>
        <v>388058.8277777778</v>
      </c>
      <c r="I90" s="104">
        <f t="shared" ref="I90:I91" si="25">(F90-H90)/H90</f>
        <v>1.7566760552707315E-2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3418534.4879761906</v>
      </c>
      <c r="F91" s="99">
        <f>SUM(F32,F39,F47,F55,F66,F74,F81,F90)</f>
        <v>7875893.3848412698</v>
      </c>
      <c r="G91" s="101">
        <f t="shared" si="24"/>
        <v>1.3038800434931062</v>
      </c>
      <c r="H91" s="99">
        <f>SUM(H32,H39,H47,H55,H66,H74,H81,H90)</f>
        <v>7731687.8260317454</v>
      </c>
      <c r="I91" s="112">
        <f t="shared" si="25"/>
        <v>1.8651239167210048E-2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57:I65">
    <sortCondition ref="I57:I65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31" zoomScaleNormal="100" workbookViewId="0">
      <selection activeCell="D41" sqref="D41:I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217</v>
      </c>
      <c r="B9" s="26"/>
      <c r="C9" s="26"/>
      <c r="D9" s="26"/>
      <c r="E9" s="218"/>
      <c r="F9" s="218"/>
    </row>
    <row r="10" spans="1:12" ht="18">
      <c r="A10" s="2" t="s">
        <v>218</v>
      </c>
      <c r="B10" s="2"/>
      <c r="C10" s="2"/>
    </row>
    <row r="11" spans="1:12" ht="18">
      <c r="A11" s="2" t="s">
        <v>219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220</v>
      </c>
      <c r="E13" s="224" t="s">
        <v>221</v>
      </c>
      <c r="F13" s="224" t="s">
        <v>222</v>
      </c>
      <c r="G13" s="224" t="s">
        <v>223</v>
      </c>
      <c r="H13" s="224" t="s">
        <v>224</v>
      </c>
      <c r="I13" s="224" t="s">
        <v>225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28000</v>
      </c>
      <c r="E16" s="208">
        <v>35000</v>
      </c>
      <c r="F16" s="208">
        <v>31000</v>
      </c>
      <c r="G16" s="155">
        <v>30000</v>
      </c>
      <c r="H16" s="155">
        <v>26666</v>
      </c>
      <c r="I16" s="155">
        <f>AVERAGE(D16:H16)</f>
        <v>30133.200000000001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18500</v>
      </c>
      <c r="E17" s="202">
        <v>20000</v>
      </c>
      <c r="F17" s="202">
        <v>20000</v>
      </c>
      <c r="G17" s="125">
        <v>23000</v>
      </c>
      <c r="H17" s="125">
        <v>18333</v>
      </c>
      <c r="I17" s="155">
        <f t="shared" ref="I17:I40" si="0">AVERAGE(D17:H17)</f>
        <v>19966.599999999999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16500</v>
      </c>
      <c r="E18" s="211">
        <v>20000</v>
      </c>
      <c r="F18" s="202">
        <v>18000</v>
      </c>
      <c r="G18" s="125">
        <v>16500</v>
      </c>
      <c r="H18" s="125">
        <v>20000</v>
      </c>
      <c r="I18" s="155">
        <f t="shared" si="0"/>
        <v>18200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9500</v>
      </c>
      <c r="E19" s="202">
        <v>12000</v>
      </c>
      <c r="F19" s="202">
        <v>15000</v>
      </c>
      <c r="G19" s="125">
        <v>10000</v>
      </c>
      <c r="H19" s="125">
        <v>10666</v>
      </c>
      <c r="I19" s="155">
        <f t="shared" si="0"/>
        <v>11433.2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22500</v>
      </c>
      <c r="E20" s="202">
        <v>25000</v>
      </c>
      <c r="F20" s="211">
        <v>29000</v>
      </c>
      <c r="G20" s="125">
        <v>23500</v>
      </c>
      <c r="H20" s="125">
        <v>23333</v>
      </c>
      <c r="I20" s="155">
        <f t="shared" si="0"/>
        <v>24666.6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25000</v>
      </c>
      <c r="E21" s="202">
        <v>40000</v>
      </c>
      <c r="F21" s="202">
        <v>22000</v>
      </c>
      <c r="G21" s="125">
        <v>24500</v>
      </c>
      <c r="H21" s="125">
        <v>21666</v>
      </c>
      <c r="I21" s="155">
        <f t="shared" si="0"/>
        <v>26633.200000000001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17500</v>
      </c>
      <c r="E22" s="202">
        <v>20000</v>
      </c>
      <c r="F22" s="202">
        <v>15000</v>
      </c>
      <c r="G22" s="125">
        <v>20000</v>
      </c>
      <c r="H22" s="125">
        <v>20000</v>
      </c>
      <c r="I22" s="155">
        <f t="shared" si="0"/>
        <v>18500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3000</v>
      </c>
      <c r="E23" s="202">
        <v>5000</v>
      </c>
      <c r="F23" s="211">
        <v>8000</v>
      </c>
      <c r="G23" s="125">
        <v>4000</v>
      </c>
      <c r="H23" s="125">
        <v>5000</v>
      </c>
      <c r="I23" s="155">
        <f t="shared" si="0"/>
        <v>5000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3000</v>
      </c>
      <c r="E24" s="202">
        <v>5000</v>
      </c>
      <c r="F24" s="202">
        <v>8000</v>
      </c>
      <c r="G24" s="125">
        <v>4000</v>
      </c>
      <c r="H24" s="125">
        <v>5666</v>
      </c>
      <c r="I24" s="155">
        <f t="shared" si="0"/>
        <v>5133.2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3000</v>
      </c>
      <c r="E25" s="202">
        <v>5000</v>
      </c>
      <c r="F25" s="202">
        <v>8000</v>
      </c>
      <c r="G25" s="125">
        <v>4000</v>
      </c>
      <c r="H25" s="125">
        <v>5666</v>
      </c>
      <c r="I25" s="155">
        <f t="shared" si="0"/>
        <v>5133.2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3000</v>
      </c>
      <c r="E26" s="202">
        <v>5000</v>
      </c>
      <c r="F26" s="202">
        <v>8000</v>
      </c>
      <c r="G26" s="125">
        <v>4000</v>
      </c>
      <c r="H26" s="125">
        <v>5666</v>
      </c>
      <c r="I26" s="155">
        <f t="shared" si="0"/>
        <v>5133.2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12500</v>
      </c>
      <c r="E27" s="202">
        <v>15000</v>
      </c>
      <c r="F27" s="202">
        <v>8000</v>
      </c>
      <c r="G27" s="125">
        <v>12500</v>
      </c>
      <c r="H27" s="125">
        <v>15000</v>
      </c>
      <c r="I27" s="155">
        <f t="shared" si="0"/>
        <v>12600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3000</v>
      </c>
      <c r="E28" s="202">
        <v>5000</v>
      </c>
      <c r="F28" s="202">
        <v>7000</v>
      </c>
      <c r="G28" s="125">
        <v>5000</v>
      </c>
      <c r="H28" s="125">
        <v>5000</v>
      </c>
      <c r="I28" s="155">
        <f t="shared" si="0"/>
        <v>5000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14000</v>
      </c>
      <c r="E29" s="211">
        <v>17000</v>
      </c>
      <c r="F29" s="202">
        <v>19000</v>
      </c>
      <c r="G29" s="125">
        <v>17500</v>
      </c>
      <c r="H29" s="125">
        <v>19000</v>
      </c>
      <c r="I29" s="155">
        <f t="shared" si="0"/>
        <v>17300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9500</v>
      </c>
      <c r="E30" s="202">
        <v>30000</v>
      </c>
      <c r="F30" s="202">
        <v>15000</v>
      </c>
      <c r="G30" s="125">
        <v>11000</v>
      </c>
      <c r="H30" s="125">
        <v>13000</v>
      </c>
      <c r="I30" s="155">
        <f t="shared" si="0"/>
        <v>15700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20000</v>
      </c>
      <c r="E31" s="203">
        <v>20000</v>
      </c>
      <c r="F31" s="203">
        <v>22000</v>
      </c>
      <c r="G31" s="158">
        <v>19000</v>
      </c>
      <c r="H31" s="158">
        <v>20000</v>
      </c>
      <c r="I31" s="155">
        <f t="shared" si="0"/>
        <v>20200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12000</v>
      </c>
      <c r="E33" s="208">
        <v>25000</v>
      </c>
      <c r="F33" s="208">
        <v>25000</v>
      </c>
      <c r="G33" s="155">
        <v>25000</v>
      </c>
      <c r="H33" s="155">
        <v>20000</v>
      </c>
      <c r="I33" s="155">
        <f t="shared" si="0"/>
        <v>21400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12000</v>
      </c>
      <c r="E34" s="202">
        <v>25000</v>
      </c>
      <c r="F34" s="202">
        <v>20000</v>
      </c>
      <c r="G34" s="125">
        <v>25000</v>
      </c>
      <c r="H34" s="125">
        <v>18333</v>
      </c>
      <c r="I34" s="155">
        <f t="shared" si="0"/>
        <v>20066.599999999999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27000</v>
      </c>
      <c r="E35" s="202">
        <v>30000</v>
      </c>
      <c r="F35" s="202">
        <v>40000</v>
      </c>
      <c r="G35" s="125">
        <v>29000</v>
      </c>
      <c r="H35" s="125">
        <v>30000</v>
      </c>
      <c r="I35" s="155">
        <f t="shared" si="0"/>
        <v>31200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12500</v>
      </c>
      <c r="E36" s="202">
        <v>20000</v>
      </c>
      <c r="F36" s="202">
        <v>15000</v>
      </c>
      <c r="G36" s="125">
        <v>15000</v>
      </c>
      <c r="H36" s="125">
        <v>15000</v>
      </c>
      <c r="I36" s="155">
        <f t="shared" si="0"/>
        <v>15500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23500</v>
      </c>
      <c r="E37" s="202">
        <v>25000</v>
      </c>
      <c r="F37" s="202">
        <v>30000</v>
      </c>
      <c r="G37" s="125">
        <v>20000</v>
      </c>
      <c r="H37" s="125">
        <v>23333</v>
      </c>
      <c r="I37" s="155">
        <f t="shared" si="0"/>
        <v>24366.6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226</v>
      </c>
      <c r="D39" s="181">
        <v>450000</v>
      </c>
      <c r="E39" s="181">
        <v>450000</v>
      </c>
      <c r="F39" s="181">
        <v>520000</v>
      </c>
      <c r="G39" s="217">
        <v>415000</v>
      </c>
      <c r="H39" s="217">
        <v>430000</v>
      </c>
      <c r="I39" s="155">
        <f t="shared" si="0"/>
        <v>453000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380000</v>
      </c>
      <c r="E40" s="187">
        <v>390000</v>
      </c>
      <c r="F40" s="187">
        <v>380000</v>
      </c>
      <c r="G40" s="157">
        <v>330000</v>
      </c>
      <c r="H40" s="157">
        <v>363333</v>
      </c>
      <c r="I40" s="155">
        <f t="shared" si="0"/>
        <v>368666.6</v>
      </c>
      <c r="K40" s="215"/>
      <c r="L40" s="209"/>
    </row>
    <row r="41" spans="1:12">
      <c r="D41" s="90"/>
      <c r="E41" s="90"/>
      <c r="F41" s="90"/>
      <c r="G41" s="90"/>
      <c r="H41" s="90"/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14-11-2022</vt:lpstr>
      <vt:lpstr>By Order</vt:lpstr>
      <vt:lpstr>All Stores</vt:lpstr>
      <vt:lpstr>'14-11-2022'!Print_Titles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2022-11-16T11:04:18Z</cp:lastPrinted>
  <dcterms:created xsi:type="dcterms:W3CDTF">2010-10-20T06:23:14Z</dcterms:created>
  <dcterms:modified xsi:type="dcterms:W3CDTF">2022-11-16T11:06:07Z</dcterms:modified>
</cp:coreProperties>
</file>