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31-10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'31-10-2022'!$12:$14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9" i="11"/>
  <c r="G89" i="11"/>
  <c r="I88" i="11"/>
  <c r="G88" i="11"/>
  <c r="I87" i="11"/>
  <c r="G87" i="11"/>
  <c r="I86" i="11"/>
  <c r="G86" i="11"/>
  <c r="I84" i="11"/>
  <c r="G84" i="11"/>
  <c r="I83" i="11"/>
  <c r="G83" i="11"/>
  <c r="I77" i="11"/>
  <c r="G77" i="11"/>
  <c r="I78" i="11"/>
  <c r="G78" i="11"/>
  <c r="I79" i="11"/>
  <c r="G79" i="11"/>
  <c r="I76" i="11"/>
  <c r="G76" i="11"/>
  <c r="I80" i="11"/>
  <c r="G80" i="11"/>
  <c r="I72" i="11"/>
  <c r="G72" i="11"/>
  <c r="I69" i="11"/>
  <c r="G69" i="11"/>
  <c r="I73" i="11"/>
  <c r="G73" i="11"/>
  <c r="I71" i="11"/>
  <c r="G71" i="11"/>
  <c r="I70" i="11"/>
  <c r="G70" i="11"/>
  <c r="I68" i="11"/>
  <c r="G68" i="11"/>
  <c r="I65" i="11"/>
  <c r="G65" i="11"/>
  <c r="I59" i="11"/>
  <c r="G59" i="11"/>
  <c r="I60" i="11"/>
  <c r="G60" i="11"/>
  <c r="I64" i="11"/>
  <c r="G64" i="11"/>
  <c r="I62" i="11"/>
  <c r="G62" i="11"/>
  <c r="I61" i="11"/>
  <c r="G61" i="11"/>
  <c r="I58" i="11"/>
  <c r="G58" i="11"/>
  <c r="I57" i="11"/>
  <c r="G57" i="11"/>
  <c r="I63" i="11"/>
  <c r="G63" i="11"/>
  <c r="I54" i="11"/>
  <c r="G54" i="11"/>
  <c r="I53" i="11"/>
  <c r="G53" i="11"/>
  <c r="I50" i="11"/>
  <c r="G50" i="11"/>
  <c r="I51" i="11"/>
  <c r="G51" i="11"/>
  <c r="I49" i="11"/>
  <c r="G49" i="11"/>
  <c r="I52" i="11"/>
  <c r="G52" i="11"/>
  <c r="I44" i="11"/>
  <c r="G44" i="11"/>
  <c r="I45" i="11"/>
  <c r="G45" i="11"/>
  <c r="I41" i="11"/>
  <c r="G41" i="11"/>
  <c r="I42" i="11"/>
  <c r="G42" i="11"/>
  <c r="I43" i="11"/>
  <c r="G43" i="11"/>
  <c r="I46" i="11"/>
  <c r="G46" i="11"/>
  <c r="I35" i="11"/>
  <c r="G35" i="11"/>
  <c r="I37" i="11"/>
  <c r="G37" i="11"/>
  <c r="I34" i="11"/>
  <c r="G34" i="11"/>
  <c r="I36" i="11"/>
  <c r="G36" i="11"/>
  <c r="I38" i="11"/>
  <c r="G38" i="11"/>
  <c r="I26" i="11"/>
  <c r="G26" i="11"/>
  <c r="I28" i="11"/>
  <c r="G28" i="11"/>
  <c r="I29" i="11"/>
  <c r="G29" i="11"/>
  <c r="I16" i="11"/>
  <c r="G16" i="11"/>
  <c r="I20" i="11"/>
  <c r="G20" i="11"/>
  <c r="I21" i="11"/>
  <c r="G21" i="11"/>
  <c r="I19" i="11"/>
  <c r="G19" i="11"/>
  <c r="I18" i="11"/>
  <c r="G18" i="11"/>
  <c r="I17" i="11"/>
  <c r="G17" i="11"/>
  <c r="I25" i="11"/>
  <c r="G25" i="11"/>
  <c r="I30" i="11"/>
  <c r="G30" i="11"/>
  <c r="I23" i="11"/>
  <c r="G23" i="11"/>
  <c r="I22" i="11"/>
  <c r="G22" i="11"/>
  <c r="I24" i="11"/>
  <c r="G24" i="11"/>
  <c r="I27" i="11"/>
  <c r="G27" i="11"/>
  <c r="I31" i="11"/>
  <c r="G31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<sst xmlns="http://schemas.openxmlformats.org/spreadsheetml/2006/main" count="849" uniqueCount="226">
  <si>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</si>
  <si>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</si>
  <si>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</si>
  <si>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</si>
  <si>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</si>
  <si>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</si>
  <si>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</si>
  <si>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</si>
  <si>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</si>
  <si>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</si>
  <si>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</si>
  <si>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</si>
  <si>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</si>
  <si>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</si>
  <si>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</si>
  <si>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</si>
  <si>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</si>
  <si>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</si>
  <si>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</si>
  <si>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</si>
  <si>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</si>
  <si>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</si>
  <si>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</si>
  <si>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</si>
  <si>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</si>
  <si>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</si>
  <si>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</si>
  <si>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</si>
  <si>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</si>
  <si>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</si>
  <si>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</si>
  <si>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</si>
  <si>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</si>
  <si>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</si>
  <si>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</si>
  <si>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</si>
  <si>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</si>
  <si>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</si>
  <si>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</si>
  <si>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</si>
  <si>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</si>
  <si>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</si>
  <si>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</si>
  <si>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</si>
  <si>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</si>
  <si>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</si>
  <si>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</si>
  <si>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</si>
  <si>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</si>
  <si>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</si>
  <si>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</si>
  <si>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</si>
  <si>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</si>
  <si>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</si>
  <si>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</si>
  <si>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</si>
  <si>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</si>
  <si>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</si>
  <si>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</si>
  <si>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</si>
  <si>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</si>
  <si>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</si>
  <si>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</si>
  <si>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</si>
  <si>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</si>
  <si>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</si>
  <si>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</si>
  <si>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</si>
  <si>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</si>
  <si>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</si>
  <si>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</si>
  <si>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</si>
  <si>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</si>
  <si>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</si>
  <si>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</si>
  <si>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</si>
  <si>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</si>
  <si>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</si>
  <si>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</si>
  <si>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</si>
  <si>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</si>
  <si>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</si>
  <si>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</si>
  <si>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</si>
  <si>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</si>
  <si>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</si>
  <si>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</si>
  <si>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</si>
  <si>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</si>
  <si>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</si>
  <si>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</si>
  <si>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</si>
  <si>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</si>
  <si>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</si>
  <si>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</si>
  <si>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</si>
  <si>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</si>
  <si>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</si>
  <si>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</si>
  <si>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</si>
  <si>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</si>
  <si>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</si>
  <si>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</si>
  <si>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</si>
  <si>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</si>
  <si>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</si>
  <si>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</si>
  <si>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</si>
  <si>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</si>
  <si>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</si>
  <si>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</si>
  <si>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</si>
  <si>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</si>
  <si>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</si>
  <si>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</si>
  <si>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</si>
  <si>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</si>
  <si>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</si>
  <si>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</si>
  <si>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</si>
  <si>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</si>
  <si>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</si>
  <si>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</si>
  <si>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</si>
  <si>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</si>
  <si>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</si>
  <si>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</si>
  <si>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</si>
  <si>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</si>
  <si>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</si>
  <si>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</si>
  <si>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</si>
  <si>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</si>
  <si>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</si>
  <si>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</si>
  <si>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</si>
  <si>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</si>
  <si>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</si>
  <si>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</si>
  <si>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</si>
  <si>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</si>
  <si>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</si>
  <si>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</si>
  <si>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</si>
  <si>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</si>
  <si>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</si>
  <si>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</si>
  <si>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</si>
  <si>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</si>
  <si>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</si>
  <si>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</si>
  <si>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</si>
  <si>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</si>
  <si>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</si>
  <si>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</si>
  <si>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</si>
  <si>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</si>
  <si>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</si>
  <si>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</si>
  <si>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</si>
  <si>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</si>
  <si>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</si>
  <si>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</si>
  <si>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</si>
  <si>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</si>
  <si>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</si>
  <si>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</si>
  <si>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</si>
  <si>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</si>
  <si>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</si>
  <si>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</si>
  <si>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</si>
  <si>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</si>
  <si>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</si>
  <si>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</si>
  <si>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</si>
  <si>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</si>
  <si>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</si>
  <si>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</si>
  <si>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</si>
  <si>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</si>
  <si>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</si>
  <si>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</si>
  <si>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</si>
  <si>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</si>
  <si>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</si>
  <si>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</si>
  <si>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</si>
  <si>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</si>
  <si>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</si>
  <si>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</si>
  <si>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</si>
  <si>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</si>
  <si>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</si>
  <si>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</si>
  <si>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</si>
  <si>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</si>
  <si>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</si>
  <si>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</si>
  <si>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</si>
  <si>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</si>
  <si>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</si>
  <si>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</si>
  <si>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</si>
  <si>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</si>
  <si>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</si>
  <si>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</si>
  <si>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</si>
  <si>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</si>
  <si>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</si>
  <si>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</si>
  <si>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</si>
  <si>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</si>
  <si>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</si>
  <si>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</si>
  <si>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</si>
  <si>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</si>
  <si>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2021 (ل.ل.)</t>
  </si>
  <si>
    <t>معدل أسعار  السوبرماركات في 24-10-2022 (ل.ل.)</t>
  </si>
  <si>
    <t>معدل أسعار المحلات والملاحم في 24-10-2022 (ل.ل.)</t>
  </si>
  <si>
    <t>المعدل العام للأسعار في 24-10-2022  (ل.ل.)</t>
  </si>
  <si>
    <t xml:space="preserve"> التاريخ 31 تشرين الأول2022 </t>
  </si>
  <si>
    <t xml:space="preserve"> التاريخ 31 تشرين الأول 2022</t>
  </si>
  <si>
    <t>معدل أسعار  السوبرماركات في 31-10-2022 (ل.ل.)</t>
  </si>
  <si>
    <t>معدل أسعار المحلات والملاحم في 31-10-2022 (ل.ل.)</t>
  </si>
  <si>
    <t>المعدل العام للأسعار في 31-10-2022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</si>
</sst>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217</v>
      </c>
      <c r="F12" s="223" t="s">
        <v>223</v>
      </c>
      <c r="G12" s="223" t="s">
        <v>197</v>
      </c>
      <c r="H12" s="223" t="s">
        <v>218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11696.087500000001</v>
      </c>
      <c r="F15" s="190">
        <v>29155.333333333332</v>
      </c>
      <c r="G15" s="45">
        <f t="shared" ref="G15:G30" si="0">(F15-E15)/E15</f>
        <v>1.4927424092315766</v>
      </c>
      <c r="H15" s="190">
        <v>27110.888888888891</v>
      </c>
      <c r="I15" s="45">
        <f t="shared" ref="I15:I30" si="1">(F15-H15)/H15</f>
        <v>7.5410454184050582E-2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10339.823958333334</v>
      </c>
      <c r="F16" s="184">
        <v>21624.75</v>
      </c>
      <c r="G16" s="48">
        <f t="shared" si="0"/>
        <v>1.0914040787485197</v>
      </c>
      <c r="H16" s="184">
        <v>21124.75</v>
      </c>
      <c r="I16" s="44">
        <f t="shared" si="1"/>
        <v>2.3668919158806614E-2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6930.9083333333328</v>
      </c>
      <c r="F17" s="184">
        <v>20609.777777777777</v>
      </c>
      <c r="G17" s="48">
        <f t="shared" si="0"/>
        <v>1.9736041492076357</v>
      </c>
      <c r="H17" s="184">
        <v>22165.333333333332</v>
      </c>
      <c r="I17" s="44">
        <f t="shared" si="1"/>
        <v>-7.0179659929419283E-2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6079.0249999999996</v>
      </c>
      <c r="F18" s="184">
        <v>12098.666666666666</v>
      </c>
      <c r="G18" s="48">
        <f t="shared" si="0"/>
        <v>0.99023143788134882</v>
      </c>
      <c r="H18" s="184">
        <v>13665.333333333334</v>
      </c>
      <c r="I18" s="44">
        <f t="shared" si="1"/>
        <v>-0.11464533125182953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16542.545833333334</v>
      </c>
      <c r="F19" s="184">
        <v>28356.857142857141</v>
      </c>
      <c r="G19" s="48">
        <f t="shared" si="0"/>
        <v>0.71417733573498077</v>
      </c>
      <c r="H19" s="184">
        <v>31666.444444444445</v>
      </c>
      <c r="I19" s="44">
        <f t="shared" si="1"/>
        <v>-0.10451401663971584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10948.825000000001</v>
      </c>
      <c r="F20" s="184">
        <v>23220.888888888891</v>
      </c>
      <c r="G20" s="48">
        <f t="shared" si="0"/>
        <v>1.1208567027867273</v>
      </c>
      <c r="H20" s="184">
        <v>25499.777777777777</v>
      </c>
      <c r="I20" s="44">
        <f t="shared" si="1"/>
        <v>-8.9368970535690859E-2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10751.233333333334</v>
      </c>
      <c r="F21" s="184">
        <v>23488.666666666668</v>
      </c>
      <c r="G21" s="48">
        <f t="shared" si="0"/>
        <v>1.1847415955378764</v>
      </c>
      <c r="H21" s="184">
        <v>23444.222222222223</v>
      </c>
      <c r="I21" s="44">
        <f t="shared" si="1"/>
        <v>1.8957525663750711E-3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2248.0694444444443</v>
      </c>
      <c r="F22" s="184">
        <v>5938.666666666667</v>
      </c>
      <c r="G22" s="48">
        <f t="shared" si="0"/>
        <v>1.6416740289507668</v>
      </c>
      <c r="H22" s="184">
        <v>7194.2222222222226</v>
      </c>
      <c r="I22" s="44">
        <f t="shared" si="1"/>
        <v>-0.17452276518193613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2992.5416666666665</v>
      </c>
      <c r="F23" s="184">
        <v>6618.5</v>
      </c>
      <c r="G23" s="48">
        <f t="shared" si="0"/>
        <v>1.211665111875357</v>
      </c>
      <c r="H23" s="184">
        <v>8493.75</v>
      </c>
      <c r="I23" s="44">
        <f t="shared" si="1"/>
        <v>-0.22077998528329654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2802.1944444444443</v>
      </c>
      <c r="F24" s="184">
        <v>7243.5</v>
      </c>
      <c r="G24" s="48">
        <f t="shared" si="0"/>
        <v>1.5849383915383777</v>
      </c>
      <c r="H24" s="184">
        <v>8428.5714285714294</v>
      </c>
      <c r="I24" s="44">
        <f t="shared" si="1"/>
        <v>-0.14060169491525432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3524.1652777777781</v>
      </c>
      <c r="F25" s="184">
        <v>7444.2222222222226</v>
      </c>
      <c r="G25" s="48">
        <f t="shared" si="0"/>
        <v>1.1123362939766273</v>
      </c>
      <c r="H25" s="184">
        <v>7660.8888888888887</v>
      </c>
      <c r="I25" s="44">
        <f t="shared" si="1"/>
        <v>-2.8282183674653284E-2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8316.0249999999996</v>
      </c>
      <c r="F26" s="184">
        <v>22499.777777777777</v>
      </c>
      <c r="G26" s="48">
        <f t="shared" si="0"/>
        <v>1.7055928496821231</v>
      </c>
      <c r="H26" s="184">
        <v>27333.333333333332</v>
      </c>
      <c r="I26" s="44">
        <f t="shared" si="1"/>
        <v>-0.17683739837398371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2770.6812500000001</v>
      </c>
      <c r="F27" s="184">
        <v>7243.5</v>
      </c>
      <c r="G27" s="48">
        <f t="shared" si="0"/>
        <v>1.6143389825155818</v>
      </c>
      <c r="H27" s="184">
        <v>8437.5</v>
      </c>
      <c r="I27" s="44">
        <f t="shared" si="1"/>
        <v>-0.14151111111111112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4533.3590277777785</v>
      </c>
      <c r="F28" s="184">
        <v>18377.555555555555</v>
      </c>
      <c r="G28" s="48">
        <f t="shared" si="0"/>
        <v>3.0538495722374113</v>
      </c>
      <c r="H28" s="184">
        <v>17722</v>
      </c>
      <c r="I28" s="44">
        <f t="shared" si="1"/>
        <v>3.6991059449021257E-2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9215.1152777777788</v>
      </c>
      <c r="F29" s="184">
        <v>25918.75</v>
      </c>
      <c r="G29" s="48">
        <f t="shared" si="0"/>
        <v>1.8126343750146006</v>
      </c>
      <c r="H29" s="184">
        <v>26000</v>
      </c>
      <c r="I29" s="44">
        <f t="shared" si="1"/>
        <v>-3.1250000000000002E-3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9805.7249999999985</v>
      </c>
      <c r="F30" s="187">
        <v>22832</v>
      </c>
      <c r="G30" s="51">
        <f t="shared" si="0"/>
        <v>1.3284356842558815</v>
      </c>
      <c r="H30" s="187">
        <v>22887.555555555555</v>
      </c>
      <c r="I30" s="56">
        <f t="shared" si="1"/>
        <v>-2.427325863642507E-3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11324.712500000001</v>
      </c>
      <c r="F32" s="190">
        <v>22822</v>
      </c>
      <c r="G32" s="45">
        <f>(F32-E32)/E32</f>
        <v>1.0152387974529151</v>
      </c>
      <c r="H32" s="190">
        <v>19666.444444444445</v>
      </c>
      <c r="I32" s="44">
        <f>(F32-H32)/H32</f>
        <v>0.16045379043830998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10559.433333333332</v>
      </c>
      <c r="F33" s="184">
        <v>20237.25</v>
      </c>
      <c r="G33" s="48">
        <f>(F33-E33)/E33</f>
        <v>0.91650909297531769</v>
      </c>
      <c r="H33" s="184">
        <v>18110.888888888891</v>
      </c>
      <c r="I33" s="44">
        <f>(F33-H33)/H33</f>
        <v>0.11740788230530426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13432.87222222222</v>
      </c>
      <c r="F34" s="184">
        <v>38555.714285714283</v>
      </c>
      <c r="G34" s="48">
        <f>(F34-E34)/E34</f>
        <v>1.870250952133002</v>
      </c>
      <c r="H34" s="184">
        <v>42285.714285714283</v>
      </c>
      <c r="I34" s="44">
        <f>(F34-H34)/H34</f>
        <v>-8.8209459459459461E-2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9126.1866071428576</v>
      </c>
      <c r="F35" s="184">
        <v>27898</v>
      </c>
      <c r="G35" s="48">
        <f>(F35-E35)/E35</f>
        <v>2.0569175495671841</v>
      </c>
      <c r="H35" s="184">
        <v>21875</v>
      </c>
      <c r="I35" s="44">
        <f>(F35-H35)/H35</f>
        <v>0.27533714285714284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9277.7625000000007</v>
      </c>
      <c r="F36" s="184">
        <v>28832</v>
      </c>
      <c r="G36" s="51">
        <f>(F36-E36)/E36</f>
        <v>2.1076458359437416</v>
      </c>
      <c r="H36" s="184">
        <v>30888.666666666668</v>
      </c>
      <c r="I36" s="56">
        <f>(F36-H36)/H36</f>
        <v>-6.6583212828869309E-2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266958.04166666669</v>
      </c>
      <c r="F38" s="184">
        <v>572424.5</v>
      </c>
      <c r="G38" s="45">
        <f t="shared" ref="G38:G43" si="2">(F38-E38)/E38</f>
        <v>1.1442489479854276</v>
      </c>
      <c r="H38" s="184">
        <v>586924.5</v>
      </c>
      <c r="I38" s="44">
        <f t="shared" ref="I38:I43" si="3">(F38-H38)/H38</f>
        <v>-2.4705051501513399E-2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156076.9375</v>
      </c>
      <c r="F39" s="184">
        <v>313116.33333333331</v>
      </c>
      <c r="G39" s="48">
        <f t="shared" si="2"/>
        <v>1.006166563418976</v>
      </c>
      <c r="H39" s="184">
        <v>334149.66666666669</v>
      </c>
      <c r="I39" s="44">
        <f t="shared" si="3"/>
        <v>-6.2945845624066771E-2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117911.375</v>
      </c>
      <c r="F40" s="184">
        <v>228781.33333333334</v>
      </c>
      <c r="G40" s="48">
        <f t="shared" si="2"/>
        <v>0.94028212573497127</v>
      </c>
      <c r="H40" s="184">
        <v>239169.6</v>
      </c>
      <c r="I40" s="44">
        <f t="shared" si="3"/>
        <v>-4.3434728605419179E-2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42493.75</v>
      </c>
      <c r="F41" s="184">
        <v>105336.625</v>
      </c>
      <c r="G41" s="48">
        <f t="shared" si="2"/>
        <v>1.4788733637299603</v>
      </c>
      <c r="H41" s="184">
        <v>112986</v>
      </c>
      <c r="I41" s="44">
        <f t="shared" si="3"/>
        <v>-6.7701971925725316E-2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35862.166666666664</v>
      </c>
      <c r="F42" s="184">
        <v>116999.33333333333</v>
      </c>
      <c r="G42" s="48">
        <f t="shared" si="2"/>
        <v>2.2624725221101158</v>
      </c>
      <c r="H42" s="184">
        <v>116999.33333333333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74667.05357142858</v>
      </c>
      <c r="F43" s="184">
        <v>257521.625</v>
      </c>
      <c r="G43" s="51">
        <f t="shared" si="2"/>
        <v>2.4489324632804435</v>
      </c>
      <c r="H43" s="184">
        <v>264596.14285714284</v>
      </c>
      <c r="I43" s="59">
        <f t="shared" si="3"/>
        <v>-2.6737040762390925E-2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73034.052083333343</v>
      </c>
      <c r="F45" s="184">
        <v>174086.44444444444</v>
      </c>
      <c r="G45" s="45">
        <f t="shared" ref="G45:G50" si="4">(F45-E45)/E45</f>
        <v>1.3836339279903058</v>
      </c>
      <c r="H45" s="184">
        <v>178279.77777777778</v>
      </c>
      <c r="I45" s="44">
        <f t="shared" ref="I45:I50" si="5">(F45-H45)/H45</f>
        <v>-2.3521082343731941E-2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39036.872222222228</v>
      </c>
      <c r="F46" s="184">
        <v>128513.8</v>
      </c>
      <c r="G46" s="48">
        <f t="shared" si="4"/>
        <v>2.2921131403258768</v>
      </c>
      <c r="H46" s="184">
        <v>138725.79999999999</v>
      </c>
      <c r="I46" s="84">
        <f t="shared" si="5"/>
        <v>-7.3612839140231923E-2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114487.36458333333</v>
      </c>
      <c r="F47" s="184">
        <v>402659.75</v>
      </c>
      <c r="G47" s="48">
        <f t="shared" si="4"/>
        <v>2.5170671581571002</v>
      </c>
      <c r="H47" s="184">
        <v>414922.875</v>
      </c>
      <c r="I47" s="84">
        <f t="shared" si="5"/>
        <v>-2.9555191431660643E-2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177118.75</v>
      </c>
      <c r="F48" s="184">
        <v>448365.83333333331</v>
      </c>
      <c r="G48" s="48">
        <f t="shared" si="4"/>
        <v>1.5314419469047367</v>
      </c>
      <c r="H48" s="184">
        <v>473363.33333333331</v>
      </c>
      <c r="I48" s="84">
        <f t="shared" si="5"/>
        <v>-5.2808272715109607E-2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16640</v>
      </c>
      <c r="F49" s="184">
        <v>36999</v>
      </c>
      <c r="G49" s="48">
        <f t="shared" si="4"/>
        <v>1.2234975961538461</v>
      </c>
      <c r="H49" s="184">
        <v>36999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171671.25</v>
      </c>
      <c r="F50" s="184">
        <v>724250</v>
      </c>
      <c r="G50" s="56">
        <f t="shared" si="4"/>
        <v>3.2188194004529005</v>
      </c>
      <c r="H50" s="184">
        <v>724250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23144.1875</v>
      </c>
      <c r="F52" s="181">
        <v>75316.666666666672</v>
      </c>
      <c r="G52" s="183">
        <f t="shared" ref="G52:G60" si="6">(F52-E52)/E52</f>
        <v>2.2542367999164661</v>
      </c>
      <c r="H52" s="181">
        <v>75816.666666666672</v>
      </c>
      <c r="I52" s="116">
        <f t="shared" ref="I52:I60" si="7">(F52-H52)/H52</f>
        <v>-6.5948560123103971E-3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37908.125</v>
      </c>
      <c r="F53" s="184">
        <v>64688.333333333336</v>
      </c>
      <c r="G53" s="186">
        <f t="shared" si="6"/>
        <v>0.70645035420067159</v>
      </c>
      <c r="H53" s="184">
        <v>75615</v>
      </c>
      <c r="I53" s="84">
        <f t="shared" si="7"/>
        <v>-0.1445039564460314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25466</v>
      </c>
      <c r="F54" s="184">
        <v>58758.25</v>
      </c>
      <c r="G54" s="186">
        <f t="shared" si="6"/>
        <v>1.3073215267415377</v>
      </c>
      <c r="H54" s="184">
        <v>61370.75</v>
      </c>
      <c r="I54" s="84">
        <f t="shared" si="7"/>
        <v>-4.2569139207195614E-2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32305.15</v>
      </c>
      <c r="F55" s="184">
        <v>89411.25</v>
      </c>
      <c r="G55" s="186">
        <f t="shared" si="6"/>
        <v>1.7677088637570169</v>
      </c>
      <c r="H55" s="184">
        <v>90465</v>
      </c>
      <c r="I55" s="84">
        <f t="shared" si="7"/>
        <v>-1.1648151218703365E-2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17613.416666666664</v>
      </c>
      <c r="F56" s="184">
        <v>42935</v>
      </c>
      <c r="G56" s="191">
        <f t="shared" si="6"/>
        <v>1.437630404852362</v>
      </c>
      <c r="H56" s="184">
        <v>43413.333333333336</v>
      </c>
      <c r="I56" s="85">
        <f t="shared" si="7"/>
        <v>-1.1018120393120449E-2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4926.5874999999996</v>
      </c>
      <c r="F57" s="187">
        <v>32995</v>
      </c>
      <c r="G57" s="189">
        <f t="shared" si="6"/>
        <v>5.6973336005906727</v>
      </c>
      <c r="H57" s="187">
        <v>32995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41369.107142857145</v>
      </c>
      <c r="F58" s="190">
        <v>94271.142857142855</v>
      </c>
      <c r="G58" s="44">
        <f t="shared" si="6"/>
        <v>1.2787811816098105</v>
      </c>
      <c r="H58" s="190">
        <v>97042.571428571435</v>
      </c>
      <c r="I58" s="44">
        <f t="shared" si="7"/>
        <v>-2.8558894623567355E-2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41882.571428571428</v>
      </c>
      <c r="F59" s="184">
        <v>96206.333333333328</v>
      </c>
      <c r="G59" s="48">
        <f t="shared" si="6"/>
        <v>1.2970493465858055</v>
      </c>
      <c r="H59" s="184">
        <v>99489.666666666672</v>
      </c>
      <c r="I59" s="44">
        <f t="shared" si="7"/>
        <v>-3.3001752275780831E-2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281720</v>
      </c>
      <c r="F60" s="184">
        <v>598000</v>
      </c>
      <c r="G60" s="51">
        <f t="shared" si="6"/>
        <v>1.1226749964503762</v>
      </c>
      <c r="H60" s="184">
        <v>598000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48280.525000000001</v>
      </c>
      <c r="F62" s="184">
        <v>185289.75</v>
      </c>
      <c r="G62" s="45">
        <f t="shared" ref="G62:G67" si="8">(F62-E62)/E62</f>
        <v>2.8377741335662776</v>
      </c>
      <c r="H62" s="184">
        <v>197297.875</v>
      </c>
      <c r="I62" s="44">
        <f t="shared" ref="I62:I67" si="9">(F62-H62)/H62</f>
        <v>-6.0862921103433068E-2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345021.77380952379</v>
      </c>
      <c r="F63" s="184">
        <v>896592</v>
      </c>
      <c r="G63" s="48">
        <f t="shared" si="8"/>
        <v>1.5986533838150796</v>
      </c>
      <c r="H63" s="184">
        <v>900578</v>
      </c>
      <c r="I63" s="44">
        <f t="shared" si="9"/>
        <v>-4.42604638354479E-3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153791.44196428571</v>
      </c>
      <c r="F64" s="184">
        <v>497631.14285714284</v>
      </c>
      <c r="G64" s="48">
        <f t="shared" si="8"/>
        <v>2.2357531505082413</v>
      </c>
      <c r="H64" s="184">
        <v>497631.14285714284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76916.000000000015</v>
      </c>
      <c r="F65" s="184">
        <v>231709.33333333334</v>
      </c>
      <c r="G65" s="48">
        <f t="shared" si="8"/>
        <v>2.0124984831937867</v>
      </c>
      <c r="H65" s="184">
        <v>200376</v>
      </c>
      <c r="I65" s="84">
        <f t="shared" si="9"/>
        <v>0.15637268601695484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38145</v>
      </c>
      <c r="F66" s="184">
        <v>106504.22222222222</v>
      </c>
      <c r="G66" s="48">
        <f t="shared" si="8"/>
        <v>1.7920886675113965</v>
      </c>
      <c r="H66" s="184">
        <v>110274.77777777778</v>
      </c>
      <c r="I66" s="84">
        <f t="shared" si="9"/>
        <v>-3.4192365938418533E-2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32192.916666666664</v>
      </c>
      <c r="F67" s="184">
        <v>113226.33333333333</v>
      </c>
      <c r="G67" s="51">
        <f t="shared" si="8"/>
        <v>2.5171194491541877</v>
      </c>
      <c r="H67" s="184">
        <v>104226.33333333333</v>
      </c>
      <c r="I67" s="85">
        <f t="shared" si="9"/>
        <v>8.6350538411597844E-2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41016.303571428572</v>
      </c>
      <c r="F69" s="190">
        <v>100954.75</v>
      </c>
      <c r="G69" s="45">
        <f>(F69-E69)/E69</f>
        <v>1.461332231564713</v>
      </c>
      <c r="H69" s="190">
        <v>97629.75</v>
      </c>
      <c r="I69" s="44">
        <f>(F69-H69)/H69</f>
        <v>3.4057241773127557E-2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25967.895833333332</v>
      </c>
      <c r="F70" s="184">
        <v>77036.600000000006</v>
      </c>
      <c r="G70" s="48">
        <f>(F70-E70)/E70</f>
        <v>1.9666092506853419</v>
      </c>
      <c r="H70" s="184">
        <v>78116.333333333328</v>
      </c>
      <c r="I70" s="44">
        <f>(F70-H70)/H70</f>
        <v>-1.3822120000511921E-2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15495.303571428572</v>
      </c>
      <c r="F71" s="184">
        <v>40935.5</v>
      </c>
      <c r="G71" s="48">
        <f>(F71-E71)/E71</f>
        <v>1.6418004533631732</v>
      </c>
      <c r="H71" s="184">
        <v>40927.166666666664</v>
      </c>
      <c r="I71" s="44">
        <f>(F71-H71)/H71</f>
        <v>2.0361373659718505E-4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25006.0625</v>
      </c>
      <c r="F72" s="184">
        <v>49932.5</v>
      </c>
      <c r="G72" s="48">
        <f>(F72-E72)/E72</f>
        <v>0.99681577217524753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16546.5</v>
      </c>
      <c r="F73" s="193">
        <v>45049.714285714283</v>
      </c>
      <c r="G73" s="48">
        <f>(F73-E73)/E73</f>
        <v>1.7226128961239104</v>
      </c>
      <c r="H73" s="193">
        <v>45382.875</v>
      </c>
      <c r="I73" s="59">
        <f>(F73-H73)/H73</f>
        <v>-7.3411108107566438E-3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15159.6</v>
      </c>
      <c r="F75" s="181">
        <v>28293</v>
      </c>
      <c r="G75" s="44">
        <f t="shared" ref="G75:G81" si="10">(F75-E75)/E75</f>
        <v>0.86634211984485077</v>
      </c>
      <c r="H75" s="181">
        <v>29951.599999999999</v>
      </c>
      <c r="I75" s="45">
        <f t="shared" ref="I75:I81" si="11">(F75-H75)/H75</f>
        <v>-5.5376006624020042E-2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13668.75</v>
      </c>
      <c r="F76" s="184">
        <v>40482.25</v>
      </c>
      <c r="G76" s="48">
        <f t="shared" si="10"/>
        <v>1.9616643804298126</v>
      </c>
      <c r="H76" s="184">
        <v>41703.5</v>
      </c>
      <c r="I76" s="44">
        <f t="shared" si="11"/>
        <v>-2.9284112844245688E-2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6642.875</v>
      </c>
      <c r="F77" s="184">
        <v>19268.285714285714</v>
      </c>
      <c r="G77" s="48">
        <f t="shared" si="10"/>
        <v>1.9005943532409859</v>
      </c>
      <c r="H77" s="184">
        <v>19512.571428571428</v>
      </c>
      <c r="I77" s="44">
        <f t="shared" si="11"/>
        <v>-1.251940141154418E-2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11590.822916666668</v>
      </c>
      <c r="F78" s="184">
        <v>36392.875</v>
      </c>
      <c r="G78" s="48">
        <f t="shared" si="10"/>
        <v>2.1398007942706108</v>
      </c>
      <c r="H78" s="184">
        <v>36450.428571428572</v>
      </c>
      <c r="I78" s="44">
        <f t="shared" si="11"/>
        <v>-1.5789545880315232E-3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21529.214285714286</v>
      </c>
      <c r="F79" s="184">
        <v>44779.75</v>
      </c>
      <c r="G79" s="48">
        <f t="shared" si="10"/>
        <v>1.0799528215813063</v>
      </c>
      <c r="H79" s="184">
        <v>44779.75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56750</v>
      </c>
      <c r="F80" s="184">
        <v>156666</v>
      </c>
      <c r="G80" s="48">
        <f t="shared" si="10"/>
        <v>1.7606343612334803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25498.333333333336</v>
      </c>
      <c r="F81" s="187">
        <v>64587.3</v>
      </c>
      <c r="G81" s="51">
        <f t="shared" si="10"/>
        <v>1.5330008497287404</v>
      </c>
      <c r="H81" s="187">
        <v>66287.3</v>
      </c>
      <c r="I81" s="56">
        <f t="shared" si="11"/>
        <v>-2.5645938211391925E-2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217</v>
      </c>
      <c r="F12" s="231" t="s">
        <v>224</v>
      </c>
      <c r="G12" s="223" t="s">
        <v>197</v>
      </c>
      <c r="H12" s="231" t="s">
        <v>219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11696.087500000001</v>
      </c>
      <c r="F15" s="155">
        <v>22333.200000000001</v>
      </c>
      <c r="G15" s="44">
        <f>(F15-E15)/E15</f>
        <v>0.90945903918724935</v>
      </c>
      <c r="H15" s="155">
        <v>18733.2</v>
      </c>
      <c r="I15" s="118">
        <f>(F15-H15)/H15</f>
        <v>0.19217218627890589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10339.823958333334</v>
      </c>
      <c r="F16" s="155">
        <v>17666.599999999999</v>
      </c>
      <c r="G16" s="48">
        <f t="shared" ref="G16:G39" si="0">(F16-E16)/E16</f>
        <v>0.70859775477721576</v>
      </c>
      <c r="H16" s="155">
        <v>17500</v>
      </c>
      <c r="I16" s="48">
        <f>(F16-H16)/H16</f>
        <v>9.5199999999999174E-3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6930.9083333333328</v>
      </c>
      <c r="F17" s="155">
        <v>18300</v>
      </c>
      <c r="G17" s="48">
        <f t="shared" si="0"/>
        <v>1.6403465635216166</v>
      </c>
      <c r="H17" s="155">
        <v>18000</v>
      </c>
      <c r="I17" s="48">
        <f t="shared" ref="I17:I29" si="1">(F17-H17)/H17</f>
        <v>1.6666666666666666E-2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6079.0249999999996</v>
      </c>
      <c r="F18" s="155">
        <v>12200</v>
      </c>
      <c r="G18" s="48">
        <f t="shared" si="0"/>
        <v>1.0069007776740515</v>
      </c>
      <c r="H18" s="155">
        <v>12700</v>
      </c>
      <c r="I18" s="48">
        <f t="shared" si="1"/>
        <v>-3.937007874015748E-2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16542.545833333334</v>
      </c>
      <c r="F19" s="155">
        <v>23233.200000000001</v>
      </c>
      <c r="G19" s="48">
        <f t="shared" si="0"/>
        <v>0.40445129994350426</v>
      </c>
      <c r="H19" s="155">
        <v>24000</v>
      </c>
      <c r="I19" s="48">
        <f t="shared" si="1"/>
        <v>-3.1949999999999971E-2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10948.825000000001</v>
      </c>
      <c r="F20" s="155">
        <v>23466.6</v>
      </c>
      <c r="G20" s="48">
        <f t="shared" si="0"/>
        <v>1.1432984818005583</v>
      </c>
      <c r="H20" s="155">
        <v>18100</v>
      </c>
      <c r="I20" s="48">
        <f t="shared" si="1"/>
        <v>0.29649723756906071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10751.233333333334</v>
      </c>
      <c r="F21" s="155">
        <v>16300</v>
      </c>
      <c r="G21" s="48">
        <f t="shared" si="0"/>
        <v>0.51610512902395689</v>
      </c>
      <c r="H21" s="155">
        <v>17133.2</v>
      </c>
      <c r="I21" s="48">
        <f t="shared" si="1"/>
        <v>-4.8630728643802718E-2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2248.0694444444443</v>
      </c>
      <c r="F22" s="155">
        <v>4966.6000000000004</v>
      </c>
      <c r="G22" s="48">
        <f t="shared" si="0"/>
        <v>1.2092733888954106</v>
      </c>
      <c r="H22" s="155">
        <v>6933.2</v>
      </c>
      <c r="I22" s="48">
        <f t="shared" si="1"/>
        <v>-0.28364968557087628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2992.5416666666665</v>
      </c>
      <c r="F23" s="155">
        <v>5166.6000000000004</v>
      </c>
      <c r="G23" s="48">
        <f t="shared" si="0"/>
        <v>0.72649225156987529</v>
      </c>
      <c r="H23" s="155">
        <v>6500</v>
      </c>
      <c r="I23" s="48">
        <f t="shared" si="1"/>
        <v>-0.20513846153846149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2802.1944444444443</v>
      </c>
      <c r="F24" s="155">
        <v>4900</v>
      </c>
      <c r="G24" s="48">
        <f t="shared" si="0"/>
        <v>0.74862954628812739</v>
      </c>
      <c r="H24" s="155">
        <v>7000</v>
      </c>
      <c r="I24" s="48">
        <f t="shared" si="1"/>
        <v>-0.3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3524.1652777777781</v>
      </c>
      <c r="F25" s="155">
        <v>5700</v>
      </c>
      <c r="G25" s="48">
        <f t="shared" si="0"/>
        <v>0.61740427894863981</v>
      </c>
      <c r="H25" s="155">
        <v>7000</v>
      </c>
      <c r="I25" s="48">
        <f t="shared" si="1"/>
        <v>-0.18571428571428572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8316.0249999999996</v>
      </c>
      <c r="F26" s="155">
        <v>16900</v>
      </c>
      <c r="G26" s="48">
        <f t="shared" si="0"/>
        <v>1.0322209228567736</v>
      </c>
      <c r="H26" s="155">
        <v>18533.2</v>
      </c>
      <c r="I26" s="48">
        <f t="shared" si="1"/>
        <v>-8.8122936136231234E-2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2770.6812500000001</v>
      </c>
      <c r="F27" s="155">
        <v>4100</v>
      </c>
      <c r="G27" s="48">
        <f t="shared" si="0"/>
        <v>0.47978046915357003</v>
      </c>
      <c r="H27" s="155">
        <v>6300</v>
      </c>
      <c r="I27" s="48">
        <f t="shared" si="1"/>
        <v>-0.34920634920634919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4533.3590277777785</v>
      </c>
      <c r="F28" s="155">
        <v>17266.599999999999</v>
      </c>
      <c r="G28" s="48">
        <f t="shared" si="0"/>
        <v>2.8087872357341102</v>
      </c>
      <c r="H28" s="155">
        <v>15866.6</v>
      </c>
      <c r="I28" s="48">
        <f t="shared" si="1"/>
        <v>8.8235664855734572E-2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9215.1152777777788</v>
      </c>
      <c r="F29" s="155">
        <v>18486.599999999999</v>
      </c>
      <c r="G29" s="48">
        <f t="shared" si="0"/>
        <v>1.0061170634056391</v>
      </c>
      <c r="H29" s="155">
        <v>15853.2</v>
      </c>
      <c r="I29" s="48">
        <f t="shared" si="1"/>
        <v>0.1661115736885927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9805.7249999999985</v>
      </c>
      <c r="F30" s="158">
        <v>19900</v>
      </c>
      <c r="G30" s="51">
        <f t="shared" si="0"/>
        <v>1.0294266869609339</v>
      </c>
      <c r="H30" s="158">
        <v>19733.2</v>
      </c>
      <c r="I30" s="51">
        <f>(F30-H30)/H30</f>
        <v>8.4527598159446649E-3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11324.712500000001</v>
      </c>
      <c r="F32" s="155">
        <v>19000</v>
      </c>
      <c r="G32" s="44">
        <f t="shared" si="0"/>
        <v>0.67774678606631278</v>
      </c>
      <c r="H32" s="155">
        <v>16133.2</v>
      </c>
      <c r="I32" s="45">
        <f>(F32-H32)/H32</f>
        <v>0.17769568343540024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10559.433333333332</v>
      </c>
      <c r="F33" s="155">
        <v>17900</v>
      </c>
      <c r="G33" s="48">
        <f t="shared" si="0"/>
        <v>0.69516672296177529</v>
      </c>
      <c r="H33" s="155">
        <v>16033.2</v>
      </c>
      <c r="I33" s="48">
        <f>(F33-H33)/H33</f>
        <v>0.11643340069356081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13432.87222222222</v>
      </c>
      <c r="F34" s="155">
        <v>33866.6</v>
      </c>
      <c r="G34" s="48">
        <f>(F34-E34)/E34</f>
        <v>1.5211733901535911</v>
      </c>
      <c r="H34" s="155">
        <v>37066.6</v>
      </c>
      <c r="I34" s="48">
        <f>(F34-H34)/H34</f>
        <v>-8.633109052354411E-2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9126.1866071428576</v>
      </c>
      <c r="F35" s="155">
        <v>17200</v>
      </c>
      <c r="G35" s="48">
        <f t="shared" si="0"/>
        <v>0.88468642384957952</v>
      </c>
      <c r="H35" s="155">
        <v>18200</v>
      </c>
      <c r="I35" s="48">
        <f>(F35-H35)/H35</f>
        <v>-5.4945054945054944E-2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9277.7625000000007</v>
      </c>
      <c r="F36" s="155">
        <v>23400</v>
      </c>
      <c r="G36" s="55">
        <f t="shared" si="0"/>
        <v>1.5221598418799789</v>
      </c>
      <c r="H36" s="155">
        <v>25466.6</v>
      </c>
      <c r="I36" s="48">
        <f>(F36-H36)/H36</f>
        <v>-8.1149427092741033E-2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266958.04166666669</v>
      </c>
      <c r="F38" s="156">
        <v>468500</v>
      </c>
      <c r="G38" s="45">
        <f t="shared" si="0"/>
        <v>0.75495743479039223</v>
      </c>
      <c r="H38" s="156">
        <v>446000</v>
      </c>
      <c r="I38" s="45">
        <f>(F38-H38)/H38</f>
        <v>5.0448430493273543E-2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156076.9375</v>
      </c>
      <c r="F39" s="157">
        <v>372000</v>
      </c>
      <c r="G39" s="51">
        <f t="shared" si="0"/>
        <v>1.3834398980310592</v>
      </c>
      <c r="H39" s="157">
        <v>380666.6</v>
      </c>
      <c r="I39" s="51">
        <f>(F39-H39)/H39</f>
        <v>-2.2766904162329914E-2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223</v>
      </c>
      <c r="E12" s="231" t="s">
        <v>224</v>
      </c>
      <c r="F12" s="238" t="s">
        <v>186</v>
      </c>
      <c r="G12" s="223" t="s">
        <v>217</v>
      </c>
      <c r="H12" s="240" t="s">
        <v>225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29155.333333333332</v>
      </c>
      <c r="E15" s="144">
        <v>22333.200000000001</v>
      </c>
      <c r="F15" s="67">
        <f t="shared" ref="F15:F30" si="0">D15-E15</f>
        <v>6822.1333333333314</v>
      </c>
      <c r="G15" s="42">
        <v>11696.087500000001</v>
      </c>
      <c r="H15" s="66">
        <f>AVERAGE(D15:E15)</f>
        <v>25744.266666666666</v>
      </c>
      <c r="I15" s="69">
        <f>(H15-G15)/G15</f>
        <v>1.2011007242094129</v>
      </c>
    </row>
    <row r="16" spans="1:9" ht="16.5" customHeight="1">
      <c r="A16" s="37"/>
      <c r="B16" s="34" t="s">
        <v>5</v>
      </c>
      <c r="C16" s="15" t="s">
        <v>164</v>
      </c>
      <c r="D16" s="144">
        <v>21624.75</v>
      </c>
      <c r="E16" s="144">
        <v>17666.599999999999</v>
      </c>
      <c r="F16" s="71">
        <f t="shared" si="0"/>
        <v>3958.1500000000015</v>
      </c>
      <c r="G16" s="46">
        <v>10339.823958333334</v>
      </c>
      <c r="H16" s="68">
        <f t="shared" ref="H16:H30" si="1">AVERAGE(D16:E16)</f>
        <v>19645.674999999999</v>
      </c>
      <c r="I16" s="72">
        <f t="shared" ref="I16:I39" si="2">(H16-G16)/G16</f>
        <v>0.90000091676286775</v>
      </c>
    </row>
    <row r="17" spans="1:9" ht="16.5">
      <c r="A17" s="37"/>
      <c r="B17" s="34" t="s">
        <v>6</v>
      </c>
      <c r="C17" s="15" t="s">
        <v>165</v>
      </c>
      <c r="D17" s="144">
        <v>20609.777777777777</v>
      </c>
      <c r="E17" s="144">
        <v>18300</v>
      </c>
      <c r="F17" s="71">
        <f t="shared" si="0"/>
        <v>2309.7777777777774</v>
      </c>
      <c r="G17" s="46">
        <v>6930.9083333333328</v>
      </c>
      <c r="H17" s="68">
        <f t="shared" si="1"/>
        <v>19454.888888888891</v>
      </c>
      <c r="I17" s="72">
        <f t="shared" si="2"/>
        <v>1.8069753563646263</v>
      </c>
    </row>
    <row r="18" spans="1:9" ht="16.5">
      <c r="A18" s="37"/>
      <c r="B18" s="34" t="s">
        <v>7</v>
      </c>
      <c r="C18" s="15" t="s">
        <v>166</v>
      </c>
      <c r="D18" s="144">
        <v>12098.666666666666</v>
      </c>
      <c r="E18" s="144">
        <v>12200</v>
      </c>
      <c r="F18" s="71">
        <f t="shared" si="0"/>
        <v>-101.33333333333394</v>
      </c>
      <c r="G18" s="46">
        <v>6079.0249999999996</v>
      </c>
      <c r="H18" s="68">
        <f t="shared" si="1"/>
        <v>12149.333333333332</v>
      </c>
      <c r="I18" s="72">
        <f t="shared" si="2"/>
        <v>0.99856610777770005</v>
      </c>
    </row>
    <row r="19" spans="1:9" ht="16.5">
      <c r="A19" s="37"/>
      <c r="B19" s="34" t="s">
        <v>8</v>
      </c>
      <c r="C19" s="15" t="s">
        <v>167</v>
      </c>
      <c r="D19" s="144">
        <v>28356.857142857141</v>
      </c>
      <c r="E19" s="144">
        <v>23233.200000000001</v>
      </c>
      <c r="F19" s="71">
        <f t="shared" si="0"/>
        <v>5123.6571428571406</v>
      </c>
      <c r="G19" s="46">
        <v>16542.545833333334</v>
      </c>
      <c r="H19" s="68">
        <f t="shared" si="1"/>
        <v>25795.028571428571</v>
      </c>
      <c r="I19" s="72">
        <f t="shared" si="2"/>
        <v>0.55931431783924257</v>
      </c>
    </row>
    <row r="20" spans="1:9" ht="16.5">
      <c r="A20" s="37"/>
      <c r="B20" s="34" t="s">
        <v>9</v>
      </c>
      <c r="C20" s="15" t="s">
        <v>168</v>
      </c>
      <c r="D20" s="144">
        <v>23220.888888888891</v>
      </c>
      <c r="E20" s="144">
        <v>23466.6</v>
      </c>
      <c r="F20" s="71">
        <f t="shared" si="0"/>
        <v>-245.71111111110804</v>
      </c>
      <c r="G20" s="46">
        <v>10948.825000000001</v>
      </c>
      <c r="H20" s="68">
        <f t="shared" si="1"/>
        <v>23343.744444444445</v>
      </c>
      <c r="I20" s="72">
        <f t="shared" si="2"/>
        <v>1.1320775922936428</v>
      </c>
    </row>
    <row r="21" spans="1:9" ht="16.5">
      <c r="A21" s="37"/>
      <c r="B21" s="34" t="s">
        <v>10</v>
      </c>
      <c r="C21" s="15" t="s">
        <v>169</v>
      </c>
      <c r="D21" s="144">
        <v>23488.666666666668</v>
      </c>
      <c r="E21" s="144">
        <v>16300</v>
      </c>
      <c r="F21" s="71">
        <f t="shared" si="0"/>
        <v>7188.6666666666679</v>
      </c>
      <c r="G21" s="46">
        <v>10751.233333333334</v>
      </c>
      <c r="H21" s="68">
        <f t="shared" si="1"/>
        <v>19894.333333333336</v>
      </c>
      <c r="I21" s="72">
        <f t="shared" si="2"/>
        <v>0.85042336228091675</v>
      </c>
    </row>
    <row r="22" spans="1:9" ht="16.5">
      <c r="A22" s="37"/>
      <c r="B22" s="34" t="s">
        <v>11</v>
      </c>
      <c r="C22" s="15" t="s">
        <v>170</v>
      </c>
      <c r="D22" s="144">
        <v>5938.666666666667</v>
      </c>
      <c r="E22" s="144">
        <v>4966.6000000000004</v>
      </c>
      <c r="F22" s="71">
        <f t="shared" si="0"/>
        <v>972.06666666666661</v>
      </c>
      <c r="G22" s="46">
        <v>2248.0694444444443</v>
      </c>
      <c r="H22" s="68">
        <f t="shared" si="1"/>
        <v>5452.6333333333332</v>
      </c>
      <c r="I22" s="72">
        <f t="shared" si="2"/>
        <v>1.4254737089230884</v>
      </c>
    </row>
    <row r="23" spans="1:9" ht="16.5">
      <c r="A23" s="37"/>
      <c r="B23" s="34" t="s">
        <v>12</v>
      </c>
      <c r="C23" s="15" t="s">
        <v>171</v>
      </c>
      <c r="D23" s="144">
        <v>6618.5</v>
      </c>
      <c r="E23" s="144">
        <v>5166.6000000000004</v>
      </c>
      <c r="F23" s="71">
        <f t="shared" si="0"/>
        <v>1451.8999999999996</v>
      </c>
      <c r="G23" s="46">
        <v>2992.5416666666665</v>
      </c>
      <c r="H23" s="68">
        <f t="shared" si="1"/>
        <v>5892.55</v>
      </c>
      <c r="I23" s="72">
        <f t="shared" si="2"/>
        <v>0.96907868172261613</v>
      </c>
    </row>
    <row r="24" spans="1:9" ht="16.5">
      <c r="A24" s="37"/>
      <c r="B24" s="34" t="s">
        <v>13</v>
      </c>
      <c r="C24" s="15" t="s">
        <v>172</v>
      </c>
      <c r="D24" s="144">
        <v>7243.5</v>
      </c>
      <c r="E24" s="144">
        <v>4900</v>
      </c>
      <c r="F24" s="71">
        <f t="shared" si="0"/>
        <v>2343.5</v>
      </c>
      <c r="G24" s="46">
        <v>2802.1944444444443</v>
      </c>
      <c r="H24" s="68">
        <f t="shared" si="1"/>
        <v>6071.75</v>
      </c>
      <c r="I24" s="72">
        <f t="shared" si="2"/>
        <v>1.1667839689132526</v>
      </c>
    </row>
    <row r="25" spans="1:9" ht="16.5">
      <c r="A25" s="37"/>
      <c r="B25" s="34" t="s">
        <v>14</v>
      </c>
      <c r="C25" s="15" t="s">
        <v>173</v>
      </c>
      <c r="D25" s="144">
        <v>7444.2222222222226</v>
      </c>
      <c r="E25" s="144">
        <v>5700</v>
      </c>
      <c r="F25" s="71">
        <f t="shared" si="0"/>
        <v>1744.2222222222226</v>
      </c>
      <c r="G25" s="46">
        <v>3524.1652777777781</v>
      </c>
      <c r="H25" s="68">
        <f t="shared" si="1"/>
        <v>6572.1111111111113</v>
      </c>
      <c r="I25" s="72">
        <f t="shared" si="2"/>
        <v>0.86487028646263342</v>
      </c>
    </row>
    <row r="26" spans="1:9" ht="16.5">
      <c r="A26" s="37"/>
      <c r="B26" s="34" t="s">
        <v>15</v>
      </c>
      <c r="C26" s="15" t="s">
        <v>174</v>
      </c>
      <c r="D26" s="144">
        <v>22499.777777777777</v>
      </c>
      <c r="E26" s="144">
        <v>16900</v>
      </c>
      <c r="F26" s="71">
        <f t="shared" si="0"/>
        <v>5599.7777777777774</v>
      </c>
      <c r="G26" s="46">
        <v>8316.0249999999996</v>
      </c>
      <c r="H26" s="68">
        <f t="shared" si="1"/>
        <v>19699.888888888891</v>
      </c>
      <c r="I26" s="72">
        <f t="shared" si="2"/>
        <v>1.3689068862694487</v>
      </c>
    </row>
    <row r="27" spans="1:9" ht="16.5">
      <c r="A27" s="37"/>
      <c r="B27" s="34" t="s">
        <v>16</v>
      </c>
      <c r="C27" s="15" t="s">
        <v>175</v>
      </c>
      <c r="D27" s="144">
        <v>7243.5</v>
      </c>
      <c r="E27" s="144">
        <v>4100</v>
      </c>
      <c r="F27" s="71">
        <f t="shared" si="0"/>
        <v>3143.5</v>
      </c>
      <c r="G27" s="46">
        <v>2770.6812500000001</v>
      </c>
      <c r="H27" s="68">
        <f t="shared" si="1"/>
        <v>5671.75</v>
      </c>
      <c r="I27" s="72">
        <f t="shared" si="2"/>
        <v>1.0470597258345757</v>
      </c>
    </row>
    <row r="28" spans="1:9" ht="16.5">
      <c r="A28" s="37"/>
      <c r="B28" s="34" t="s">
        <v>17</v>
      </c>
      <c r="C28" s="15" t="s">
        <v>176</v>
      </c>
      <c r="D28" s="144">
        <v>18377.555555555555</v>
      </c>
      <c r="E28" s="144">
        <v>17266.599999999999</v>
      </c>
      <c r="F28" s="71">
        <f t="shared" si="0"/>
        <v>1110.9555555555562</v>
      </c>
      <c r="G28" s="46">
        <v>4533.3590277777785</v>
      </c>
      <c r="H28" s="68">
        <f t="shared" si="1"/>
        <v>17822.077777777777</v>
      </c>
      <c r="I28" s="72">
        <f t="shared" si="2"/>
        <v>2.9313184039857609</v>
      </c>
    </row>
    <row r="29" spans="1:9" ht="16.5">
      <c r="A29" s="37"/>
      <c r="B29" s="34" t="s">
        <v>18</v>
      </c>
      <c r="C29" s="15" t="s">
        <v>177</v>
      </c>
      <c r="D29" s="144">
        <v>25918.75</v>
      </c>
      <c r="E29" s="144">
        <v>18486.599999999999</v>
      </c>
      <c r="F29" s="71">
        <f t="shared" si="0"/>
        <v>7432.1500000000015</v>
      </c>
      <c r="G29" s="46">
        <v>9215.1152777777788</v>
      </c>
      <c r="H29" s="68">
        <f t="shared" si="1"/>
        <v>22202.674999999999</v>
      </c>
      <c r="I29" s="72">
        <f t="shared" si="2"/>
        <v>1.4093757192101199</v>
      </c>
    </row>
    <row r="30" spans="1:9" ht="17.25" thickBot="1">
      <c r="A30" s="38"/>
      <c r="B30" s="36" t="s">
        <v>19</v>
      </c>
      <c r="C30" s="16" t="s">
        <v>178</v>
      </c>
      <c r="D30" s="155">
        <v>22832</v>
      </c>
      <c r="E30" s="147">
        <v>19900</v>
      </c>
      <c r="F30" s="74">
        <f t="shared" si="0"/>
        <v>2932</v>
      </c>
      <c r="G30" s="49">
        <v>9805.7249999999985</v>
      </c>
      <c r="H30" s="100">
        <f t="shared" si="1"/>
        <v>21366</v>
      </c>
      <c r="I30" s="75">
        <f t="shared" si="2"/>
        <v>1.1789311856084077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22822</v>
      </c>
      <c r="E32" s="144">
        <v>19000</v>
      </c>
      <c r="F32" s="67">
        <f>D32-E32</f>
        <v>3822</v>
      </c>
      <c r="G32" s="54">
        <v>11324.712500000001</v>
      </c>
      <c r="H32" s="68">
        <f>AVERAGE(D32:E32)</f>
        <v>20911</v>
      </c>
      <c r="I32" s="78">
        <f t="shared" si="2"/>
        <v>0.84649279175961401</v>
      </c>
    </row>
    <row r="33" spans="1:9" ht="16.5">
      <c r="A33" s="37"/>
      <c r="B33" s="34" t="s">
        <v>27</v>
      </c>
      <c r="C33" s="15" t="s">
        <v>180</v>
      </c>
      <c r="D33" s="47">
        <v>20237.25</v>
      </c>
      <c r="E33" s="144">
        <v>17900</v>
      </c>
      <c r="F33" s="79">
        <f>D33-E33</f>
        <v>2337.25</v>
      </c>
      <c r="G33" s="46">
        <v>10559.433333333332</v>
      </c>
      <c r="H33" s="68">
        <f>AVERAGE(D33:E33)</f>
        <v>19068.625</v>
      </c>
      <c r="I33" s="72">
        <f t="shared" si="2"/>
        <v>0.80583790796854649</v>
      </c>
    </row>
    <row r="34" spans="1:9" ht="16.5">
      <c r="A34" s="37"/>
      <c r="B34" s="39" t="s">
        <v>28</v>
      </c>
      <c r="C34" s="15" t="s">
        <v>181</v>
      </c>
      <c r="D34" s="47">
        <v>38555.714285714283</v>
      </c>
      <c r="E34" s="144">
        <v>33866.6</v>
      </c>
      <c r="F34" s="71">
        <f>D34-E34</f>
        <v>4689.1142857142841</v>
      </c>
      <c r="G34" s="46">
        <v>13432.87222222222</v>
      </c>
      <c r="H34" s="68">
        <f>AVERAGE(D34:E34)</f>
        <v>36211.157142857141</v>
      </c>
      <c r="I34" s="72">
        <f t="shared" si="2"/>
        <v>1.6957121711432965</v>
      </c>
    </row>
    <row r="35" spans="1:9" ht="16.5">
      <c r="A35" s="37"/>
      <c r="B35" s="34" t="s">
        <v>29</v>
      </c>
      <c r="C35" s="15" t="s">
        <v>182</v>
      </c>
      <c r="D35" s="47">
        <v>27898</v>
      </c>
      <c r="E35" s="144">
        <v>17200</v>
      </c>
      <c r="F35" s="79">
        <f>D35-E35</f>
        <v>10698</v>
      </c>
      <c r="G35" s="46">
        <v>9126.1866071428576</v>
      </c>
      <c r="H35" s="68">
        <f>AVERAGE(D35:E35)</f>
        <v>22549</v>
      </c>
      <c r="I35" s="72">
        <f t="shared" si="2"/>
        <v>1.4708019867083819</v>
      </c>
    </row>
    <row r="36" spans="1:9" ht="17.25" thickBot="1">
      <c r="A36" s="38"/>
      <c r="B36" s="39" t="s">
        <v>30</v>
      </c>
      <c r="C36" s="15" t="s">
        <v>183</v>
      </c>
      <c r="D36" s="50">
        <v>28832</v>
      </c>
      <c r="E36" s="144">
        <v>23400</v>
      </c>
      <c r="F36" s="71">
        <f>D36-E36</f>
        <v>5432</v>
      </c>
      <c r="G36" s="49">
        <v>9277.7625000000007</v>
      </c>
      <c r="H36" s="68">
        <f>AVERAGE(D36:E36)</f>
        <v>26116</v>
      </c>
      <c r="I36" s="80">
        <f t="shared" si="2"/>
        <v>1.8149028389118602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572424.5</v>
      </c>
      <c r="E38" s="145">
        <v>468500</v>
      </c>
      <c r="F38" s="67">
        <f>D38-E38</f>
        <v>103924.5</v>
      </c>
      <c r="G38" s="46">
        <v>266958.04166666669</v>
      </c>
      <c r="H38" s="67">
        <f>AVERAGE(D38:E38)</f>
        <v>520462.25</v>
      </c>
      <c r="I38" s="78">
        <f t="shared" si="2"/>
        <v>0.94960319138790994</v>
      </c>
    </row>
    <row r="39" spans="1:9" ht="17.25" thickBot="1">
      <c r="A39" s="38"/>
      <c r="B39" s="36" t="s">
        <v>32</v>
      </c>
      <c r="C39" s="16" t="s">
        <v>185</v>
      </c>
      <c r="D39" s="57">
        <v>313116.33333333331</v>
      </c>
      <c r="E39" s="146">
        <v>372000</v>
      </c>
      <c r="F39" s="74">
        <f>D39-E39</f>
        <v>-58883.666666666686</v>
      </c>
      <c r="G39" s="46">
        <v>156076.9375</v>
      </c>
      <c r="H39" s="81">
        <f>AVERAGE(D39:E39)</f>
        <v>342558.16666666663</v>
      </c>
      <c r="I39" s="75">
        <f t="shared" si="2"/>
        <v>1.1948032307250174</v>
      </c>
    </row>
    <row r="40" spans="1:9" ht="15.75" customHeight="1" thickBot="1">
      <c r="A40" s="233"/>
      <c r="B40" s="234"/>
      <c r="C40" s="235"/>
      <c r="D40" s="83">
        <f>SUM(D15:D39)</f>
        <v>1306557.2103174601</v>
      </c>
      <c r="E40" s="83">
        <f>SUM(E15:E39)</f>
        <v>1182752.6000000001</v>
      </c>
      <c r="F40" s="83">
        <f>SUM(F15:F39)</f>
        <v>123804.61031746029</v>
      </c>
      <c r="G40" s="83">
        <f>SUM(G15:G39)</f>
        <v>596252.27167658729</v>
      </c>
      <c r="H40" s="83">
        <f>AVERAGE(D40:E40)</f>
        <v>1244654.9051587302</v>
      </c>
      <c r="I40" s="75">
        <f>(H40-G40)/G40</f>
        <v>1.0874635859397488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11696.087500000001</v>
      </c>
      <c r="F16" s="42">
        <v>25744.266666666666</v>
      </c>
      <c r="G16" s="21">
        <f t="shared" ref="G16:G31" si="0">(F16-E16)/E16</f>
        <v>1.2011007242094129</v>
      </c>
      <c r="H16" s="181">
        <v>22922.044444444444</v>
      </c>
      <c r="I16" s="21">
        <f t="shared" ref="I16:I31" si="1">(F16-H16)/H16</f>
        <v>0.12312262237613091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10339.823958333334</v>
      </c>
      <c r="F17" s="46">
        <v>19645.674999999999</v>
      </c>
      <c r="G17" s="21">
        <f t="shared" si="0"/>
        <v>0.90000091676286775</v>
      </c>
      <c r="H17" s="184">
        <v>19312.375</v>
      </c>
      <c r="I17" s="21">
        <f t="shared" si="1"/>
        <v>1.725836413180664E-2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6930.9083333333328</v>
      </c>
      <c r="F18" s="46">
        <v>19454.888888888891</v>
      </c>
      <c r="G18" s="21">
        <f t="shared" si="0"/>
        <v>1.8069753563646263</v>
      </c>
      <c r="H18" s="184">
        <v>20082.666666666664</v>
      </c>
      <c r="I18" s="21">
        <f t="shared" si="1"/>
        <v>-3.1259682202451892E-2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6079.0249999999996</v>
      </c>
      <c r="F19" s="46">
        <v>12149.333333333332</v>
      </c>
      <c r="G19" s="21">
        <f t="shared" si="0"/>
        <v>0.99856610777770005</v>
      </c>
      <c r="H19" s="184">
        <v>13182.666666666668</v>
      </c>
      <c r="I19" s="21">
        <f t="shared" si="1"/>
        <v>-7.8385759077576792E-2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16542.545833333334</v>
      </c>
      <c r="F20" s="46">
        <v>25795.028571428571</v>
      </c>
      <c r="G20" s="21">
        <f t="shared" si="0"/>
        <v>0.55931431783924257</v>
      </c>
      <c r="H20" s="184">
        <v>27833.222222222223</v>
      </c>
      <c r="I20" s="21">
        <f t="shared" si="1"/>
        <v>-7.32288067303377E-2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10948.825000000001</v>
      </c>
      <c r="F21" s="46">
        <v>23343.744444444445</v>
      </c>
      <c r="G21" s="21">
        <f t="shared" si="0"/>
        <v>1.1320775922936428</v>
      </c>
      <c r="H21" s="184">
        <v>21799.888888888891</v>
      </c>
      <c r="I21" s="21">
        <f t="shared" si="1"/>
        <v>7.0819423136713161E-2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10751.233333333334</v>
      </c>
      <c r="F22" s="46">
        <v>19894.333333333336</v>
      </c>
      <c r="G22" s="21">
        <f t="shared" si="0"/>
        <v>0.85042336228091675</v>
      </c>
      <c r="H22" s="184">
        <v>20288.711111111112</v>
      </c>
      <c r="I22" s="21">
        <f t="shared" si="1"/>
        <v>-1.9438286425291697E-2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2248.0694444444443</v>
      </c>
      <c r="F23" s="46">
        <v>5452.6333333333332</v>
      </c>
      <c r="G23" s="21">
        <f t="shared" si="0"/>
        <v>1.4254737089230884</v>
      </c>
      <c r="H23" s="184">
        <v>7063.7111111111117</v>
      </c>
      <c r="I23" s="21">
        <f t="shared" si="1"/>
        <v>-0.22807809555568848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2992.5416666666665</v>
      </c>
      <c r="F24" s="46">
        <v>5892.55</v>
      </c>
      <c r="G24" s="21">
        <f t="shared" si="0"/>
        <v>0.96907868172261613</v>
      </c>
      <c r="H24" s="184">
        <v>7496.875</v>
      </c>
      <c r="I24" s="21">
        <f t="shared" si="1"/>
        <v>-0.21399916631929969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2802.1944444444443</v>
      </c>
      <c r="F25" s="46">
        <v>6071.75</v>
      </c>
      <c r="G25" s="21">
        <f t="shared" si="0"/>
        <v>1.1667839689132526</v>
      </c>
      <c r="H25" s="184">
        <v>7714.2857142857147</v>
      </c>
      <c r="I25" s="21">
        <f t="shared" si="1"/>
        <v>-0.21292129629629633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3524.1652777777781</v>
      </c>
      <c r="F26" s="46">
        <v>6572.1111111111113</v>
      </c>
      <c r="G26" s="21">
        <f t="shared" si="0"/>
        <v>0.86487028646263342</v>
      </c>
      <c r="H26" s="184">
        <v>7330.4444444444443</v>
      </c>
      <c r="I26" s="21">
        <f t="shared" si="1"/>
        <v>-0.10344984387789125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8316.0249999999996</v>
      </c>
      <c r="F27" s="46">
        <v>19699.888888888891</v>
      </c>
      <c r="G27" s="21">
        <f t="shared" si="0"/>
        <v>1.3689068862694487</v>
      </c>
      <c r="H27" s="184">
        <v>22933.266666666666</v>
      </c>
      <c r="I27" s="21">
        <f t="shared" si="1"/>
        <v>-0.14099071993426329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2770.6812500000001</v>
      </c>
      <c r="F28" s="46">
        <v>5671.75</v>
      </c>
      <c r="G28" s="21">
        <f t="shared" si="0"/>
        <v>1.0470597258345757</v>
      </c>
      <c r="H28" s="184">
        <v>7368.75</v>
      </c>
      <c r="I28" s="21">
        <f t="shared" si="1"/>
        <v>-0.23029686174724343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4533.3590277777785</v>
      </c>
      <c r="F29" s="46">
        <v>17822.077777777777</v>
      </c>
      <c r="G29" s="21">
        <f t="shared" si="0"/>
        <v>2.9313184039857609</v>
      </c>
      <c r="H29" s="184">
        <v>16794.3</v>
      </c>
      <c r="I29" s="21">
        <f t="shared" si="1"/>
        <v>6.1198012288560845E-2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9215.1152777777788</v>
      </c>
      <c r="F30" s="46">
        <v>22202.674999999999</v>
      </c>
      <c r="G30" s="21">
        <f t="shared" si="0"/>
        <v>1.4093757192101199</v>
      </c>
      <c r="H30" s="184">
        <v>20926.599999999999</v>
      </c>
      <c r="I30" s="21">
        <f t="shared" si="1"/>
        <v>6.0978610954479026E-2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9805.7249999999985</v>
      </c>
      <c r="F31" s="49">
        <v>21366</v>
      </c>
      <c r="G31" s="23">
        <f t="shared" si="0"/>
        <v>1.1789311856084077</v>
      </c>
      <c r="H31" s="187">
        <v>21310.37777777778</v>
      </c>
      <c r="I31" s="23">
        <f t="shared" si="1"/>
        <v>2.6101002432825319E-3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11324.712500000001</v>
      </c>
      <c r="F33" s="54">
        <v>20911</v>
      </c>
      <c r="G33" s="21">
        <f>(F33-E33)/E33</f>
        <v>0.84649279175961401</v>
      </c>
      <c r="H33" s="190">
        <v>17899.822222222225</v>
      </c>
      <c r="I33" s="21">
        <f>(F33-H33)/H33</f>
        <v>0.16822389297472831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10559.433333333332</v>
      </c>
      <c r="F34" s="46">
        <v>19068.625</v>
      </c>
      <c r="G34" s="21">
        <f>(F34-E34)/E34</f>
        <v>0.80583790796854649</v>
      </c>
      <c r="H34" s="184">
        <v>17072.044444444444</v>
      </c>
      <c r="I34" s="21">
        <f>(F34-H34)/H34</f>
        <v>0.11695029040328442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13432.87222222222</v>
      </c>
      <c r="F35" s="46">
        <v>36211.157142857141</v>
      </c>
      <c r="G35" s="21">
        <f>(F35-E35)/E35</f>
        <v>1.6957121711432965</v>
      </c>
      <c r="H35" s="184">
        <v>39676.157142857141</v>
      </c>
      <c r="I35" s="21">
        <f>(F35-H35)/H35</f>
        <v>-8.7332046486356868E-2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9126.1866071428576</v>
      </c>
      <c r="F36" s="46">
        <v>22549</v>
      </c>
      <c r="G36" s="21">
        <f>(F36-E36)/E36</f>
        <v>1.4708019867083819</v>
      </c>
      <c r="H36" s="184">
        <v>20037.5</v>
      </c>
      <c r="I36" s="21">
        <f>(F36-H36)/H36</f>
        <v>0.12533998752339365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9277.7625000000007</v>
      </c>
      <c r="F37" s="49">
        <v>26116</v>
      </c>
      <c r="G37" s="23">
        <f>(F37-E37)/E37</f>
        <v>1.8149028389118602</v>
      </c>
      <c r="H37" s="187">
        <v>28177.633333333331</v>
      </c>
      <c r="I37" s="23">
        <f>(F37-H37)/H37</f>
        <v>-7.3165595880420459E-2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266958.04166666669</v>
      </c>
      <c r="F39" s="46">
        <v>520462.25</v>
      </c>
      <c r="G39" s="21">
        <f t="shared" ref="G39:G44" si="2">(F39-E39)/E39</f>
        <v>0.94960319138790994</v>
      </c>
      <c r="H39" s="184">
        <v>516462.25</v>
      </c>
      <c r="I39" s="21">
        <f t="shared" ref="I39:I44" si="3">(F39-H39)/H39</f>
        <v>7.7449997555484448E-3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156076.9375</v>
      </c>
      <c r="F40" s="46">
        <v>342558.16666666663</v>
      </c>
      <c r="G40" s="21">
        <f t="shared" si="2"/>
        <v>1.1948032307250174</v>
      </c>
      <c r="H40" s="184">
        <v>357408.1333333333</v>
      </c>
      <c r="I40" s="21">
        <f t="shared" si="3"/>
        <v>-4.1549045143908336E-2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117911.375</v>
      </c>
      <c r="F41" s="57">
        <v>228781.33333333334</v>
      </c>
      <c r="G41" s="21">
        <f t="shared" si="2"/>
        <v>0.94028212573497127</v>
      </c>
      <c r="H41" s="192">
        <v>239169.6</v>
      </c>
      <c r="I41" s="21">
        <f t="shared" si="3"/>
        <v>-4.3434728605419179E-2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42493.75</v>
      </c>
      <c r="F42" s="47">
        <v>105336.625</v>
      </c>
      <c r="G42" s="21">
        <f t="shared" si="2"/>
        <v>1.4788733637299603</v>
      </c>
      <c r="H42" s="185">
        <v>112986</v>
      </c>
      <c r="I42" s="21">
        <f t="shared" si="3"/>
        <v>-6.7701971925725316E-2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35862.166666666664</v>
      </c>
      <c r="F43" s="47">
        <v>116999.33333333333</v>
      </c>
      <c r="G43" s="21">
        <f t="shared" si="2"/>
        <v>2.2624725221101158</v>
      </c>
      <c r="H43" s="185">
        <v>116999.33333333333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74667.05357142858</v>
      </c>
      <c r="F44" s="50">
        <v>257521.625</v>
      </c>
      <c r="G44" s="31">
        <f t="shared" si="2"/>
        <v>2.4489324632804435</v>
      </c>
      <c r="H44" s="188">
        <v>264596.14285714284</v>
      </c>
      <c r="I44" s="31">
        <f t="shared" si="3"/>
        <v>-2.6737040762390925E-2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73034.052083333343</v>
      </c>
      <c r="F46" s="43">
        <v>174086.44444444444</v>
      </c>
      <c r="G46" s="21">
        <f t="shared" ref="G46:G51" si="4">(F46-E46)/E46</f>
        <v>1.3836339279903058</v>
      </c>
      <c r="H46" s="182">
        <v>178279.77777777778</v>
      </c>
      <c r="I46" s="21">
        <f t="shared" ref="I46:I51" si="5">(F46-H46)/H46</f>
        <v>-2.3521082343731941E-2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39036.872222222228</v>
      </c>
      <c r="F47" s="47">
        <v>128513.8</v>
      </c>
      <c r="G47" s="21">
        <f t="shared" si="4"/>
        <v>2.2921131403258768</v>
      </c>
      <c r="H47" s="185">
        <v>138725.79999999999</v>
      </c>
      <c r="I47" s="21">
        <f t="shared" si="5"/>
        <v>-7.3612839140231923E-2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114487.36458333333</v>
      </c>
      <c r="F48" s="47">
        <v>402659.75</v>
      </c>
      <c r="G48" s="21">
        <f t="shared" si="4"/>
        <v>2.5170671581571002</v>
      </c>
      <c r="H48" s="185">
        <v>414922.875</v>
      </c>
      <c r="I48" s="21">
        <f t="shared" si="5"/>
        <v>-2.9555191431660643E-2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177118.75</v>
      </c>
      <c r="F49" s="47">
        <v>448365.83333333331</v>
      </c>
      <c r="G49" s="21">
        <f t="shared" si="4"/>
        <v>1.5314419469047367</v>
      </c>
      <c r="H49" s="185">
        <v>473363.33333333331</v>
      </c>
      <c r="I49" s="21">
        <f t="shared" si="5"/>
        <v>-5.2808272715109607E-2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16640</v>
      </c>
      <c r="F50" s="47">
        <v>36999</v>
      </c>
      <c r="G50" s="21">
        <f t="shared" si="4"/>
        <v>1.2234975961538461</v>
      </c>
      <c r="H50" s="185">
        <v>36999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171671.25</v>
      </c>
      <c r="F51" s="50">
        <v>724250</v>
      </c>
      <c r="G51" s="31">
        <f t="shared" si="4"/>
        <v>3.2188194004529005</v>
      </c>
      <c r="H51" s="188">
        <v>724250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23144.1875</v>
      </c>
      <c r="F53" s="66">
        <v>75316.666666666672</v>
      </c>
      <c r="G53" s="22">
        <f t="shared" ref="G53:G61" si="6">(F53-E53)/E53</f>
        <v>2.2542367999164661</v>
      </c>
      <c r="H53" s="143">
        <v>75816.666666666672</v>
      </c>
      <c r="I53" s="22">
        <f t="shared" ref="I53:I61" si="7">(F53-H53)/H53</f>
        <v>-6.5948560123103971E-3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37908.125</v>
      </c>
      <c r="F54" s="70">
        <v>64688.333333333336</v>
      </c>
      <c r="G54" s="21">
        <f t="shared" si="6"/>
        <v>0.70645035420067159</v>
      </c>
      <c r="H54" s="196">
        <v>75615</v>
      </c>
      <c r="I54" s="21">
        <f t="shared" si="7"/>
        <v>-0.1445039564460314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25466</v>
      </c>
      <c r="F55" s="70">
        <v>58758.25</v>
      </c>
      <c r="G55" s="21">
        <f t="shared" si="6"/>
        <v>1.3073215267415377</v>
      </c>
      <c r="H55" s="196">
        <v>61370.75</v>
      </c>
      <c r="I55" s="21">
        <f t="shared" si="7"/>
        <v>-4.2569139207195614E-2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32305.15</v>
      </c>
      <c r="F56" s="70">
        <v>89411.25</v>
      </c>
      <c r="G56" s="21">
        <f t="shared" si="6"/>
        <v>1.7677088637570169</v>
      </c>
      <c r="H56" s="196">
        <v>90465</v>
      </c>
      <c r="I56" s="21">
        <f t="shared" si="7"/>
        <v>-1.1648151218703365E-2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17613.416666666664</v>
      </c>
      <c r="F57" s="98">
        <v>42935</v>
      </c>
      <c r="G57" s="21">
        <f t="shared" si="6"/>
        <v>1.437630404852362</v>
      </c>
      <c r="H57" s="201">
        <v>43413.333333333336</v>
      </c>
      <c r="I57" s="21">
        <f t="shared" si="7"/>
        <v>-1.1018120393120449E-2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4926.5874999999996</v>
      </c>
      <c r="F58" s="50">
        <v>32995</v>
      </c>
      <c r="G58" s="29">
        <f t="shared" si="6"/>
        <v>5.6973336005906727</v>
      </c>
      <c r="H58" s="188">
        <v>32995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41369.107142857145</v>
      </c>
      <c r="F59" s="68">
        <v>94271.142857142855</v>
      </c>
      <c r="G59" s="21">
        <f t="shared" si="6"/>
        <v>1.2787811816098105</v>
      </c>
      <c r="H59" s="195">
        <v>97042.571428571435</v>
      </c>
      <c r="I59" s="21">
        <f t="shared" si="7"/>
        <v>-2.8558894623567355E-2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41882.571428571428</v>
      </c>
      <c r="F60" s="70">
        <v>96206.333333333328</v>
      </c>
      <c r="G60" s="21">
        <f t="shared" si="6"/>
        <v>1.2970493465858055</v>
      </c>
      <c r="H60" s="196">
        <v>99489.666666666672</v>
      </c>
      <c r="I60" s="21">
        <f t="shared" si="7"/>
        <v>-3.3001752275780831E-2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281720</v>
      </c>
      <c r="F61" s="73">
        <v>598000</v>
      </c>
      <c r="G61" s="29">
        <f t="shared" si="6"/>
        <v>1.1226749964503762</v>
      </c>
      <c r="H61" s="197">
        <v>598000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48280.525000000001</v>
      </c>
      <c r="F63" s="54">
        <v>185289.75</v>
      </c>
      <c r="G63" s="21">
        <f t="shared" ref="G63:G68" si="8">(F63-E63)/E63</f>
        <v>2.8377741335662776</v>
      </c>
      <c r="H63" s="190">
        <v>197297.875</v>
      </c>
      <c r="I63" s="21">
        <f t="shared" ref="I63:I74" si="9">(F63-H63)/H63</f>
        <v>-6.0862921103433068E-2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345021.77380952379</v>
      </c>
      <c r="F64" s="46">
        <v>896592</v>
      </c>
      <c r="G64" s="21">
        <f t="shared" si="8"/>
        <v>1.5986533838150796</v>
      </c>
      <c r="H64" s="184">
        <v>900578</v>
      </c>
      <c r="I64" s="21">
        <f t="shared" si="9"/>
        <v>-4.42604638354479E-3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153791.44196428571</v>
      </c>
      <c r="F65" s="46">
        <v>497631.14285714284</v>
      </c>
      <c r="G65" s="21">
        <f t="shared" si="8"/>
        <v>2.2357531505082413</v>
      </c>
      <c r="H65" s="184">
        <v>497631.14285714284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76916.000000000015</v>
      </c>
      <c r="F66" s="46">
        <v>231709.33333333334</v>
      </c>
      <c r="G66" s="21">
        <f t="shared" si="8"/>
        <v>2.0124984831937867</v>
      </c>
      <c r="H66" s="184">
        <v>200376</v>
      </c>
      <c r="I66" s="21">
        <f t="shared" si="9"/>
        <v>0.15637268601695484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38145</v>
      </c>
      <c r="F67" s="46">
        <v>106504.22222222222</v>
      </c>
      <c r="G67" s="21">
        <f t="shared" si="8"/>
        <v>1.7920886675113965</v>
      </c>
      <c r="H67" s="184">
        <v>110274.77777777778</v>
      </c>
      <c r="I67" s="21">
        <f t="shared" si="9"/>
        <v>-3.4192365938418533E-2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32192.916666666664</v>
      </c>
      <c r="F68" s="58">
        <v>113226.33333333333</v>
      </c>
      <c r="G68" s="31">
        <f t="shared" si="8"/>
        <v>2.5171194491541877</v>
      </c>
      <c r="H68" s="193">
        <v>104226.33333333333</v>
      </c>
      <c r="I68" s="31">
        <f t="shared" si="9"/>
        <v>8.6350538411597844E-2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41016.303571428572</v>
      </c>
      <c r="F70" s="43">
        <v>100954.75</v>
      </c>
      <c r="G70" s="21">
        <f>(F70-E70)/E70</f>
        <v>1.461332231564713</v>
      </c>
      <c r="H70" s="182">
        <v>97629.75</v>
      </c>
      <c r="I70" s="21">
        <f t="shared" si="9"/>
        <v>3.4057241773127557E-2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25967.895833333332</v>
      </c>
      <c r="F71" s="47">
        <v>77036.600000000006</v>
      </c>
      <c r="G71" s="21">
        <f>(F71-E71)/E71</f>
        <v>1.9666092506853419</v>
      </c>
      <c r="H71" s="185">
        <v>78116.333333333328</v>
      </c>
      <c r="I71" s="21">
        <f t="shared" si="9"/>
        <v>-1.3822120000511921E-2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15495.303571428572</v>
      </c>
      <c r="F72" s="47">
        <v>40935.5</v>
      </c>
      <c r="G72" s="21">
        <f>(F72-E72)/E72</f>
        <v>1.6418004533631732</v>
      </c>
      <c r="H72" s="185">
        <v>40927.166666666664</v>
      </c>
      <c r="I72" s="21">
        <f t="shared" si="9"/>
        <v>2.0361373659718505E-4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25006.0625</v>
      </c>
      <c r="F73" s="47">
        <v>49932.5</v>
      </c>
      <c r="G73" s="21">
        <f>(F73-E73)/E73</f>
        <v>0.99681577217524753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16546.5</v>
      </c>
      <c r="F74" s="50">
        <v>45049.714285714283</v>
      </c>
      <c r="G74" s="21">
        <f>(F74-E74)/E74</f>
        <v>1.7226128961239104</v>
      </c>
      <c r="H74" s="188">
        <v>45382.875</v>
      </c>
      <c r="I74" s="21">
        <f t="shared" si="9"/>
        <v>-7.3411108107566438E-3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15159.6</v>
      </c>
      <c r="F76" s="43">
        <v>28293</v>
      </c>
      <c r="G76" s="22">
        <f t="shared" ref="G76:G82" si="10">(F76-E76)/E76</f>
        <v>0.86634211984485077</v>
      </c>
      <c r="H76" s="182">
        <v>29951.599999999999</v>
      </c>
      <c r="I76" s="22">
        <f t="shared" ref="I76:I82" si="11">(F76-H76)/H76</f>
        <v>-5.5376006624020042E-2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13668.75</v>
      </c>
      <c r="F77" s="32">
        <v>40482.25</v>
      </c>
      <c r="G77" s="21">
        <f t="shared" si="10"/>
        <v>1.9616643804298126</v>
      </c>
      <c r="H77" s="176">
        <v>41703.5</v>
      </c>
      <c r="I77" s="21">
        <f t="shared" si="11"/>
        <v>-2.9284112844245688E-2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6642.875</v>
      </c>
      <c r="F78" s="47">
        <v>19268.285714285714</v>
      </c>
      <c r="G78" s="21">
        <f t="shared" si="10"/>
        <v>1.9005943532409859</v>
      </c>
      <c r="H78" s="185">
        <v>19512.571428571428</v>
      </c>
      <c r="I78" s="21">
        <f t="shared" si="11"/>
        <v>-1.251940141154418E-2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11590.822916666668</v>
      </c>
      <c r="F79" s="47">
        <v>36392.875</v>
      </c>
      <c r="G79" s="21">
        <f t="shared" si="10"/>
        <v>2.1398007942706108</v>
      </c>
      <c r="H79" s="185">
        <v>36450.428571428572</v>
      </c>
      <c r="I79" s="21">
        <f t="shared" si="11"/>
        <v>-1.5789545880315232E-3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21529.214285714286</v>
      </c>
      <c r="F80" s="61">
        <v>44779.75</v>
      </c>
      <c r="G80" s="21">
        <f t="shared" si="10"/>
        <v>1.0799528215813063</v>
      </c>
      <c r="H80" s="194">
        <v>44779.75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56750</v>
      </c>
      <c r="F81" s="61">
        <v>156666</v>
      </c>
      <c r="G81" s="21">
        <f t="shared" si="10"/>
        <v>1.7606343612334803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25498.333333333336</v>
      </c>
      <c r="F82" s="50">
        <v>64587.3</v>
      </c>
      <c r="G82" s="23">
        <f t="shared" si="10"/>
        <v>1.5330008497287404</v>
      </c>
      <c r="H82" s="188">
        <v>66287.3</v>
      </c>
      <c r="I82" s="23">
        <f t="shared" si="11"/>
        <v>-2.5645938211391925E-2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3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16</v>
      </c>
      <c r="C16" s="163" t="s">
        <v>96</v>
      </c>
      <c r="D16" s="160" t="s">
        <v>81</v>
      </c>
      <c r="E16" s="181">
        <v>2770.6812500000001</v>
      </c>
      <c r="F16" s="181">
        <v>5671.75</v>
      </c>
      <c r="G16" s="169">
        <f>(F16-E16)/E16</f>
        <v>1.0470597258345757</v>
      </c>
      <c r="H16" s="181">
        <v>7368.75</v>
      </c>
      <c r="I16" s="169">
        <f>(F16-H16)/H16</f>
        <v>-0.23029686174724343</v>
      </c>
    </row>
    <row r="17" spans="1:9" ht="16.5">
      <c r="A17" s="130"/>
      <c r="B17" s="177" t="s">
        <v>11</v>
      </c>
      <c r="C17" s="164" t="s">
        <v>91</v>
      </c>
      <c r="D17" s="160" t="s">
        <v>81</v>
      </c>
      <c r="E17" s="184">
        <v>2248.0694444444443</v>
      </c>
      <c r="F17" s="184">
        <v>5452.6333333333332</v>
      </c>
      <c r="G17" s="169">
        <f>(F17-E17)/E17</f>
        <v>1.4254737089230884</v>
      </c>
      <c r="H17" s="184">
        <v>7063.7111111111117</v>
      </c>
      <c r="I17" s="169">
        <f>(F17-H17)/H17</f>
        <v>-0.22807809555568848</v>
      </c>
    </row>
    <row r="18" spans="1:9" ht="16.5">
      <c r="A18" s="130"/>
      <c r="B18" s="177" t="s">
        <v>12</v>
      </c>
      <c r="C18" s="164" t="s">
        <v>92</v>
      </c>
      <c r="D18" s="160" t="s">
        <v>81</v>
      </c>
      <c r="E18" s="184">
        <v>2992.5416666666665</v>
      </c>
      <c r="F18" s="184">
        <v>5892.55</v>
      </c>
      <c r="G18" s="169">
        <f>(F18-E18)/E18</f>
        <v>0.96907868172261613</v>
      </c>
      <c r="H18" s="184">
        <v>7496.875</v>
      </c>
      <c r="I18" s="169">
        <f>(F18-H18)/H18</f>
        <v>-0.21399916631929969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2802.1944444444443</v>
      </c>
      <c r="F19" s="184">
        <v>6071.75</v>
      </c>
      <c r="G19" s="169">
        <f>(F19-E19)/E19</f>
        <v>1.1667839689132526</v>
      </c>
      <c r="H19" s="184">
        <v>7714.2857142857147</v>
      </c>
      <c r="I19" s="169">
        <f>(F19-H19)/H19</f>
        <v>-0.21292129629629633</v>
      </c>
    </row>
    <row r="20" spans="1:9" ht="16.5">
      <c r="A20" s="130"/>
      <c r="B20" s="177" t="s">
        <v>15</v>
      </c>
      <c r="C20" s="164" t="s">
        <v>95</v>
      </c>
      <c r="D20" s="160" t="s">
        <v>82</v>
      </c>
      <c r="E20" s="184">
        <v>8316.0249999999996</v>
      </c>
      <c r="F20" s="184">
        <v>19699.888888888891</v>
      </c>
      <c r="G20" s="169">
        <f>(F20-E20)/E20</f>
        <v>1.3689068862694487</v>
      </c>
      <c r="H20" s="184">
        <v>22933.266666666666</v>
      </c>
      <c r="I20" s="169">
        <f>(F20-H20)/H20</f>
        <v>-0.14099071993426329</v>
      </c>
    </row>
    <row r="21" spans="1:9" ht="16.5">
      <c r="A21" s="130"/>
      <c r="B21" s="177" t="s">
        <v>14</v>
      </c>
      <c r="C21" s="164" t="s">
        <v>94</v>
      </c>
      <c r="D21" s="160" t="s">
        <v>81</v>
      </c>
      <c r="E21" s="184">
        <v>3524.1652777777781</v>
      </c>
      <c r="F21" s="184">
        <v>6572.1111111111113</v>
      </c>
      <c r="G21" s="169">
        <f>(F21-E21)/E21</f>
        <v>0.86487028646263342</v>
      </c>
      <c r="H21" s="184">
        <v>7330.4444444444443</v>
      </c>
      <c r="I21" s="169">
        <f>(F21-H21)/H21</f>
        <v>-0.10344984387789125</v>
      </c>
    </row>
    <row r="22" spans="1:9" ht="16.5">
      <c r="A22" s="130"/>
      <c r="B22" s="177" t="s">
        <v>7</v>
      </c>
      <c r="C22" s="164" t="s">
        <v>87</v>
      </c>
      <c r="D22" s="160" t="s">
        <v>161</v>
      </c>
      <c r="E22" s="184">
        <v>6079.0249999999996</v>
      </c>
      <c r="F22" s="184">
        <v>12149.333333333332</v>
      </c>
      <c r="G22" s="169">
        <f>(F22-E22)/E22</f>
        <v>0.99856610777770005</v>
      </c>
      <c r="H22" s="184">
        <v>13182.666666666668</v>
      </c>
      <c r="I22" s="169">
        <f>(F22-H22)/H22</f>
        <v>-7.8385759077576792E-2</v>
      </c>
    </row>
    <row r="23" spans="1:9" ht="16.5">
      <c r="A23" s="130"/>
      <c r="B23" s="177" t="s">
        <v>8</v>
      </c>
      <c r="C23" s="164" t="s">
        <v>89</v>
      </c>
      <c r="D23" s="162" t="s">
        <v>161</v>
      </c>
      <c r="E23" s="184">
        <v>16542.545833333334</v>
      </c>
      <c r="F23" s="184">
        <v>25795.028571428571</v>
      </c>
      <c r="G23" s="169">
        <f>(F23-E23)/E23</f>
        <v>0.55931431783924257</v>
      </c>
      <c r="H23" s="184">
        <v>27833.222222222223</v>
      </c>
      <c r="I23" s="169">
        <f>(F23-H23)/H23</f>
        <v>-7.32288067303377E-2</v>
      </c>
    </row>
    <row r="24" spans="1:9" ht="16.5">
      <c r="A24" s="130"/>
      <c r="B24" s="177" t="s">
        <v>6</v>
      </c>
      <c r="C24" s="164" t="s">
        <v>86</v>
      </c>
      <c r="D24" s="162" t="s">
        <v>161</v>
      </c>
      <c r="E24" s="184">
        <v>6930.9083333333328</v>
      </c>
      <c r="F24" s="184">
        <v>19454.888888888891</v>
      </c>
      <c r="G24" s="169">
        <f>(F24-E24)/E24</f>
        <v>1.8069753563646263</v>
      </c>
      <c r="H24" s="184">
        <v>20082.666666666664</v>
      </c>
      <c r="I24" s="169">
        <f>(F24-H24)/H24</f>
        <v>-3.1259682202451892E-2</v>
      </c>
    </row>
    <row r="25" spans="1:9" ht="16.5">
      <c r="A25" s="130"/>
      <c r="B25" s="177" t="s">
        <v>10</v>
      </c>
      <c r="C25" s="164" t="s">
        <v>90</v>
      </c>
      <c r="D25" s="162" t="s">
        <v>161</v>
      </c>
      <c r="E25" s="184">
        <v>10751.233333333334</v>
      </c>
      <c r="F25" s="184">
        <v>19894.333333333336</v>
      </c>
      <c r="G25" s="169">
        <f>(F25-E25)/E25</f>
        <v>0.85042336228091675</v>
      </c>
      <c r="H25" s="184">
        <v>20288.711111111112</v>
      </c>
      <c r="I25" s="169">
        <f>(F25-H25)/H25</f>
        <v>-1.9438286425291697E-2</v>
      </c>
    </row>
    <row r="26" spans="1:9" ht="16.5">
      <c r="A26" s="130"/>
      <c r="B26" s="177" t="s">
        <v>19</v>
      </c>
      <c r="C26" s="164" t="s">
        <v>99</v>
      </c>
      <c r="D26" s="162" t="s">
        <v>161</v>
      </c>
      <c r="E26" s="184">
        <v>9805.7249999999985</v>
      </c>
      <c r="F26" s="184">
        <v>21366</v>
      </c>
      <c r="G26" s="169">
        <f>(F26-E26)/E26</f>
        <v>1.1789311856084077</v>
      </c>
      <c r="H26" s="184">
        <v>21310.37777777778</v>
      </c>
      <c r="I26" s="169">
        <f>(F26-H26)/H26</f>
        <v>2.6101002432825319E-3</v>
      </c>
    </row>
    <row r="27" spans="1:9" ht="16.5">
      <c r="A27" s="130"/>
      <c r="B27" s="177" t="s">
        <v>5</v>
      </c>
      <c r="C27" s="164" t="s">
        <v>85</v>
      </c>
      <c r="D27" s="162" t="s">
        <v>161</v>
      </c>
      <c r="E27" s="184">
        <v>10339.823958333334</v>
      </c>
      <c r="F27" s="184">
        <v>19645.674999999999</v>
      </c>
      <c r="G27" s="169">
        <f>(F27-E27)/E27</f>
        <v>0.90000091676286775</v>
      </c>
      <c r="H27" s="184">
        <v>19312.375</v>
      </c>
      <c r="I27" s="169">
        <f>(F27-H27)/H27</f>
        <v>1.725836413180664E-2</v>
      </c>
    </row>
    <row r="28" spans="1:9" ht="16.5">
      <c r="A28" s="130"/>
      <c r="B28" s="177" t="s">
        <v>18</v>
      </c>
      <c r="C28" s="164" t="s">
        <v>98</v>
      </c>
      <c r="D28" s="162" t="s">
        <v>83</v>
      </c>
      <c r="E28" s="184">
        <v>9215.1152777777788</v>
      </c>
      <c r="F28" s="184">
        <v>22202.674999999999</v>
      </c>
      <c r="G28" s="169">
        <f>(F28-E28)/E28</f>
        <v>1.4093757192101199</v>
      </c>
      <c r="H28" s="184">
        <v>20926.599999999999</v>
      </c>
      <c r="I28" s="169">
        <f>(F28-H28)/H28</f>
        <v>6.0978610954479026E-2</v>
      </c>
    </row>
    <row r="29" spans="1:9" ht="17.25" thickBot="1">
      <c r="A29" s="131"/>
      <c r="B29" s="177" t="s">
        <v>17</v>
      </c>
      <c r="C29" s="164" t="s">
        <v>97</v>
      </c>
      <c r="D29" s="162" t="s">
        <v>161</v>
      </c>
      <c r="E29" s="184">
        <v>4533.3590277777785</v>
      </c>
      <c r="F29" s="184">
        <v>17822.077777777777</v>
      </c>
      <c r="G29" s="169">
        <f>(F29-E29)/E29</f>
        <v>2.9313184039857609</v>
      </c>
      <c r="H29" s="184">
        <v>16794.3</v>
      </c>
      <c r="I29" s="169">
        <f>(F29-H29)/H29</f>
        <v>6.1198012288560845E-2</v>
      </c>
    </row>
    <row r="30" spans="1:9" ht="16.5">
      <c r="A30" s="37"/>
      <c r="B30" s="177" t="s">
        <v>9</v>
      </c>
      <c r="C30" s="164" t="s">
        <v>88</v>
      </c>
      <c r="D30" s="162" t="s">
        <v>161</v>
      </c>
      <c r="E30" s="184">
        <v>10948.825000000001</v>
      </c>
      <c r="F30" s="184">
        <v>23343.744444444445</v>
      </c>
      <c r="G30" s="169">
        <f>(F30-E30)/E30</f>
        <v>1.1320775922936428</v>
      </c>
      <c r="H30" s="184">
        <v>21799.888888888891</v>
      </c>
      <c r="I30" s="169">
        <f>(F30-H30)/H30</f>
        <v>7.0819423136713161E-2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11696.087500000001</v>
      </c>
      <c r="F31" s="187">
        <v>25744.266666666666</v>
      </c>
      <c r="G31" s="171">
        <f>(F31-E31)/E31</f>
        <v>1.2011007242094129</v>
      </c>
      <c r="H31" s="187">
        <v>22922.044444444444</v>
      </c>
      <c r="I31" s="171">
        <f>(F31-H31)/H31</f>
        <v>0.12312262237613091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119496.32534722224</v>
      </c>
      <c r="F32" s="100">
        <f>SUM(F16:F31)</f>
        <v>256778.70634920633</v>
      </c>
      <c r="G32" s="101">
        <f t="shared" ref="G32" si="0">(F32-E32)/E32</f>
        <v>1.1488418627357841</v>
      </c>
      <c r="H32" s="100">
        <f>SUM(H16:H31)</f>
        <v>264360.1857142857</v>
      </c>
      <c r="I32" s="104">
        <f t="shared" ref="I32" si="1">(F32-H32)/H32</f>
        <v>-2.867859751495733E-2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13432.87222222222</v>
      </c>
      <c r="F34" s="190">
        <v>36211.157142857141</v>
      </c>
      <c r="G34" s="169">
        <f>(F34-E34)/E34</f>
        <v>1.6957121711432965</v>
      </c>
      <c r="H34" s="190">
        <v>39676.157142857141</v>
      </c>
      <c r="I34" s="169">
        <f>(F34-H34)/H34</f>
        <v>-8.7332046486356868E-2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9277.7625000000007</v>
      </c>
      <c r="F35" s="184">
        <v>26116</v>
      </c>
      <c r="G35" s="169">
        <f>(F35-E35)/E35</f>
        <v>1.8149028389118602</v>
      </c>
      <c r="H35" s="184">
        <v>28177.633333333331</v>
      </c>
      <c r="I35" s="169">
        <f>(F35-H35)/H35</f>
        <v>-7.3165595880420459E-2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10559.433333333332</v>
      </c>
      <c r="F36" s="184">
        <v>19068.625</v>
      </c>
      <c r="G36" s="169">
        <f>(F36-E36)/E36</f>
        <v>0.80583790796854649</v>
      </c>
      <c r="H36" s="184">
        <v>17072.044444444444</v>
      </c>
      <c r="I36" s="169">
        <f>(F36-H36)/H36</f>
        <v>0.11695029040328442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9126.1866071428576</v>
      </c>
      <c r="F37" s="184">
        <v>22549</v>
      </c>
      <c r="G37" s="169">
        <f>(F37-E37)/E37</f>
        <v>1.4708019867083819</v>
      </c>
      <c r="H37" s="184">
        <v>20037.5</v>
      </c>
      <c r="I37" s="169">
        <f>(F37-H37)/H37</f>
        <v>0.12533998752339365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11324.712500000001</v>
      </c>
      <c r="F38" s="187">
        <v>20911</v>
      </c>
      <c r="G38" s="171">
        <f>(F38-E38)/E38</f>
        <v>0.84649279175961401</v>
      </c>
      <c r="H38" s="187">
        <v>17899.822222222225</v>
      </c>
      <c r="I38" s="171">
        <f>(F38-H38)/H38</f>
        <v>0.16822389297472831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53720.967162698413</v>
      </c>
      <c r="F39" s="102">
        <f>SUM(F34:F38)</f>
        <v>124855.78214285715</v>
      </c>
      <c r="G39" s="103">
        <f t="shared" ref="G39" si="2">(F39-E39)/E39</f>
        <v>1.324153654284016</v>
      </c>
      <c r="H39" s="102">
        <f>SUM(H34:H38)</f>
        <v>122863.15714285715</v>
      </c>
      <c r="I39" s="104">
        <f t="shared" ref="I39" si="3">(F39-H39)/H39</f>
        <v>1.621824675792034E-2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42493.75</v>
      </c>
      <c r="F41" s="184">
        <v>105336.625</v>
      </c>
      <c r="G41" s="169">
        <f>(F41-E41)/E41</f>
        <v>1.4788733637299603</v>
      </c>
      <c r="H41" s="184">
        <v>112986</v>
      </c>
      <c r="I41" s="169">
        <f>(F41-H41)/H41</f>
        <v>-6.7701971925725316E-2</v>
      </c>
    </row>
    <row r="42" spans="1:9" ht="16.5">
      <c r="A42" s="37"/>
      <c r="B42" s="177" t="s">
        <v>33</v>
      </c>
      <c r="C42" s="164" t="s">
        <v>107</v>
      </c>
      <c r="D42" s="160" t="s">
        <v>161</v>
      </c>
      <c r="E42" s="185">
        <v>117911.375</v>
      </c>
      <c r="F42" s="184">
        <v>228781.33333333334</v>
      </c>
      <c r="G42" s="169">
        <f>(F42-E42)/E42</f>
        <v>0.94028212573497127</v>
      </c>
      <c r="H42" s="184">
        <v>239169.6</v>
      </c>
      <c r="I42" s="169">
        <f>(F42-H42)/H42</f>
        <v>-4.3434728605419179E-2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156076.9375</v>
      </c>
      <c r="F43" s="192">
        <v>342558.16666666663</v>
      </c>
      <c r="G43" s="169">
        <f>(F43-E43)/E43</f>
        <v>1.1948032307250174</v>
      </c>
      <c r="H43" s="192">
        <v>357408.1333333333</v>
      </c>
      <c r="I43" s="169">
        <f>(F43-H43)/H43</f>
        <v>-4.1549045143908336E-2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74667.05357142858</v>
      </c>
      <c r="F44" s="185">
        <v>257521.625</v>
      </c>
      <c r="G44" s="169">
        <f>(F44-E44)/E44</f>
        <v>2.4489324632804435</v>
      </c>
      <c r="H44" s="185">
        <v>264596.14285714284</v>
      </c>
      <c r="I44" s="169">
        <f>(F44-H44)/H44</f>
        <v>-2.6737040762390925E-2</v>
      </c>
    </row>
    <row r="45" spans="1:9" ht="16.5">
      <c r="A45" s="37"/>
      <c r="B45" s="177" t="s">
        <v>35</v>
      </c>
      <c r="C45" s="164" t="s">
        <v>152</v>
      </c>
      <c r="D45" s="160" t="s">
        <v>161</v>
      </c>
      <c r="E45" s="185">
        <v>35862.166666666664</v>
      </c>
      <c r="F45" s="185">
        <v>116999.33333333333</v>
      </c>
      <c r="G45" s="169">
        <f>(F45-E45)/E45</f>
        <v>2.2624725221101158</v>
      </c>
      <c r="H45" s="185">
        <v>116999.33333333333</v>
      </c>
      <c r="I45" s="169">
        <f>(F45-H45)/H45</f>
        <v>0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266958.04166666669</v>
      </c>
      <c r="F46" s="188">
        <v>520462.25</v>
      </c>
      <c r="G46" s="175">
        <f>(F46-E46)/E46</f>
        <v>0.94960319138790994</v>
      </c>
      <c r="H46" s="188">
        <v>516462.25</v>
      </c>
      <c r="I46" s="175">
        <f>(F46-H46)/H46</f>
        <v>7.7449997555484448E-3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693969.32440476189</v>
      </c>
      <c r="F47" s="83">
        <f>SUM(F41:F46)</f>
        <v>1571659.3333333333</v>
      </c>
      <c r="G47" s="103">
        <f t="shared" ref="G47" si="4">(F47-E47)/E47</f>
        <v>1.2647389128927164</v>
      </c>
      <c r="H47" s="102">
        <f>SUM(H41:H46)</f>
        <v>1607621.4595238094</v>
      </c>
      <c r="I47" s="104">
        <f t="shared" ref="I47" si="5">(F47-H47)/H47</f>
        <v>-2.236977242212753E-2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46</v>
      </c>
      <c r="C49" s="164" t="s">
        <v>111</v>
      </c>
      <c r="D49" s="168" t="s">
        <v>110</v>
      </c>
      <c r="E49" s="182">
        <v>39036.872222222228</v>
      </c>
      <c r="F49" s="182">
        <v>128513.8</v>
      </c>
      <c r="G49" s="169">
        <f>(F49-E49)/E49</f>
        <v>2.2921131403258768</v>
      </c>
      <c r="H49" s="182">
        <v>138725.79999999999</v>
      </c>
      <c r="I49" s="169">
        <f>(F49-H49)/H49</f>
        <v>-7.3612839140231923E-2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177118.75</v>
      </c>
      <c r="F50" s="185">
        <v>448365.83333333331</v>
      </c>
      <c r="G50" s="169">
        <f>(F50-E50)/E50</f>
        <v>1.5314419469047367</v>
      </c>
      <c r="H50" s="185">
        <v>473363.33333333331</v>
      </c>
      <c r="I50" s="169">
        <f>(F50-H50)/H50</f>
        <v>-5.2808272715109607E-2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114487.36458333333</v>
      </c>
      <c r="F51" s="185">
        <v>402659.75</v>
      </c>
      <c r="G51" s="169">
        <f>(F51-E51)/E51</f>
        <v>2.5170671581571002</v>
      </c>
      <c r="H51" s="185">
        <v>414922.875</v>
      </c>
      <c r="I51" s="169">
        <f>(F51-H51)/H51</f>
        <v>-2.9555191431660643E-2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73034.052083333343</v>
      </c>
      <c r="F52" s="185">
        <v>174086.44444444444</v>
      </c>
      <c r="G52" s="169">
        <f>(F52-E52)/E52</f>
        <v>1.3836339279903058</v>
      </c>
      <c r="H52" s="185">
        <v>178279.77777777778</v>
      </c>
      <c r="I52" s="169">
        <f>(F52-H52)/H52</f>
        <v>-2.3521082343731941E-2</v>
      </c>
    </row>
    <row r="53" spans="1:9" ht="16.5">
      <c r="A53" s="37"/>
      <c r="B53" s="177" t="s">
        <v>49</v>
      </c>
      <c r="C53" s="164" t="s">
        <v>158</v>
      </c>
      <c r="D53" s="162" t="s">
        <v>199</v>
      </c>
      <c r="E53" s="185">
        <v>16640</v>
      </c>
      <c r="F53" s="185">
        <v>36999</v>
      </c>
      <c r="G53" s="169">
        <f>(F53-E53)/E53</f>
        <v>1.2234975961538461</v>
      </c>
      <c r="H53" s="185">
        <v>36999</v>
      </c>
      <c r="I53" s="169">
        <f>(F53-H53)/H53</f>
        <v>0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171671.25</v>
      </c>
      <c r="F54" s="188">
        <v>724250</v>
      </c>
      <c r="G54" s="175">
        <f>(F54-E54)/E54</f>
        <v>3.2188194004529005</v>
      </c>
      <c r="H54" s="188">
        <v>724250</v>
      </c>
      <c r="I54" s="175">
        <f>(F54-H54)/H54</f>
        <v>0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591988.2888888889</v>
      </c>
      <c r="F55" s="83">
        <f>SUM(F49:F54)</f>
        <v>1914874.8277777778</v>
      </c>
      <c r="G55" s="103">
        <f t="shared" ref="G55" si="6">(F55-E55)/E55</f>
        <v>2.2346498464890803</v>
      </c>
      <c r="H55" s="83">
        <f>SUM(H49:H54)</f>
        <v>1966540.7861111111</v>
      </c>
      <c r="I55" s="104">
        <f t="shared" ref="I55" si="7">(F55-H55)/H55</f>
        <v>-2.6272507897232136E-2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39</v>
      </c>
      <c r="C57" s="167" t="s">
        <v>116</v>
      </c>
      <c r="D57" s="168" t="s">
        <v>114</v>
      </c>
      <c r="E57" s="182">
        <v>37908.125</v>
      </c>
      <c r="F57" s="143">
        <v>64688.333333333336</v>
      </c>
      <c r="G57" s="170">
        <f>(F57-E57)/E57</f>
        <v>0.70645035420067159</v>
      </c>
      <c r="H57" s="143">
        <v>75615</v>
      </c>
      <c r="I57" s="170">
        <f>(F57-H57)/H57</f>
        <v>-0.1445039564460314</v>
      </c>
    </row>
    <row r="58" spans="1:9" ht="16.5">
      <c r="A58" s="109"/>
      <c r="B58" s="199" t="s">
        <v>40</v>
      </c>
      <c r="C58" s="164" t="s">
        <v>117</v>
      </c>
      <c r="D58" s="160" t="s">
        <v>114</v>
      </c>
      <c r="E58" s="185">
        <v>25466</v>
      </c>
      <c r="F58" s="196">
        <v>58758.25</v>
      </c>
      <c r="G58" s="169">
        <f>(F58-E58)/E58</f>
        <v>1.3073215267415377</v>
      </c>
      <c r="H58" s="196">
        <v>61370.75</v>
      </c>
      <c r="I58" s="169">
        <f>(F58-H58)/H58</f>
        <v>-4.2569139207195614E-2</v>
      </c>
    </row>
    <row r="59" spans="1:9" ht="16.5">
      <c r="A59" s="109"/>
      <c r="B59" s="199" t="s">
        <v>55</v>
      </c>
      <c r="C59" s="164" t="s">
        <v>122</v>
      </c>
      <c r="D59" s="160" t="s">
        <v>120</v>
      </c>
      <c r="E59" s="185">
        <v>41882.571428571428</v>
      </c>
      <c r="F59" s="196">
        <v>96206.333333333328</v>
      </c>
      <c r="G59" s="169">
        <f>(F59-E59)/E59</f>
        <v>1.2970493465858055</v>
      </c>
      <c r="H59" s="196">
        <v>99489.666666666672</v>
      </c>
      <c r="I59" s="169">
        <f>(F59-H59)/H59</f>
        <v>-3.3001752275780831E-2</v>
      </c>
    </row>
    <row r="60" spans="1:9" ht="16.5">
      <c r="A60" s="109"/>
      <c r="B60" s="199" t="s">
        <v>54</v>
      </c>
      <c r="C60" s="164" t="s">
        <v>121</v>
      </c>
      <c r="D60" s="160" t="s">
        <v>120</v>
      </c>
      <c r="E60" s="185">
        <v>41369.107142857145</v>
      </c>
      <c r="F60" s="196">
        <v>94271.142857142855</v>
      </c>
      <c r="G60" s="169">
        <f>(F60-E60)/E60</f>
        <v>1.2787811816098105</v>
      </c>
      <c r="H60" s="196">
        <v>97042.571428571435</v>
      </c>
      <c r="I60" s="169">
        <f>(F60-H60)/H60</f>
        <v>-2.8558894623567355E-2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32305.15</v>
      </c>
      <c r="F61" s="201">
        <v>89411.25</v>
      </c>
      <c r="G61" s="169">
        <f>(F61-E61)/E61</f>
        <v>1.7677088637570169</v>
      </c>
      <c r="H61" s="201">
        <v>90465</v>
      </c>
      <c r="I61" s="169">
        <f>(F61-H61)/H61</f>
        <v>-1.1648151218703365E-2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17613.416666666664</v>
      </c>
      <c r="F62" s="197">
        <v>42935</v>
      </c>
      <c r="G62" s="174">
        <f>(F62-E62)/E62</f>
        <v>1.437630404852362</v>
      </c>
      <c r="H62" s="197">
        <v>43413.333333333336</v>
      </c>
      <c r="I62" s="174">
        <f>(F62-H62)/H62</f>
        <v>-1.1018120393120449E-2</v>
      </c>
    </row>
    <row r="63" spans="1:9" s="126" customFormat="1" ht="16.5">
      <c r="A63" s="148"/>
      <c r="B63" s="94" t="s">
        <v>38</v>
      </c>
      <c r="C63" s="163" t="s">
        <v>115</v>
      </c>
      <c r="D63" s="160" t="s">
        <v>114</v>
      </c>
      <c r="E63" s="185">
        <v>23144.1875</v>
      </c>
      <c r="F63" s="195">
        <v>75316.666666666672</v>
      </c>
      <c r="G63" s="169">
        <f>(F63-E63)/E63</f>
        <v>2.2542367999164661</v>
      </c>
      <c r="H63" s="195">
        <v>75816.666666666672</v>
      </c>
      <c r="I63" s="169">
        <f>(F63-H63)/H63</f>
        <v>-6.5948560123103971E-3</v>
      </c>
    </row>
    <row r="64" spans="1:9" s="126" customFormat="1" ht="16.5">
      <c r="A64" s="148"/>
      <c r="B64" s="199" t="s">
        <v>43</v>
      </c>
      <c r="C64" s="164" t="s">
        <v>119</v>
      </c>
      <c r="D64" s="162" t="s">
        <v>114</v>
      </c>
      <c r="E64" s="192">
        <v>4926.5874999999996</v>
      </c>
      <c r="F64" s="185">
        <v>32995</v>
      </c>
      <c r="G64" s="169">
        <f>(F64-E64)/E64</f>
        <v>5.6973336005906727</v>
      </c>
      <c r="H64" s="185">
        <v>32995</v>
      </c>
      <c r="I64" s="169">
        <f>(F64-H64)/H64</f>
        <v>0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281720</v>
      </c>
      <c r="F65" s="197">
        <v>598000</v>
      </c>
      <c r="G65" s="174">
        <f>(F65-E65)/E65</f>
        <v>1.1226749964503762</v>
      </c>
      <c r="H65" s="197">
        <v>598000</v>
      </c>
      <c r="I65" s="174">
        <f>(F65-H65)/H65</f>
        <v>0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506335.1452380952</v>
      </c>
      <c r="F66" s="99">
        <f>SUM(F57:F65)</f>
        <v>1152581.9761904762</v>
      </c>
      <c r="G66" s="101">
        <f t="shared" ref="G66" si="8">(F66-E66)/E66</f>
        <v>1.2763222877773868</v>
      </c>
      <c r="H66" s="99">
        <f>SUM(H57:H65)</f>
        <v>1174207.9880952381</v>
      </c>
      <c r="I66" s="152">
        <f t="shared" ref="I66" si="9">(F66-H66)/H66</f>
        <v>-1.8417530900843984E-2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59</v>
      </c>
      <c r="C68" s="164" t="s">
        <v>128</v>
      </c>
      <c r="D68" s="168" t="s">
        <v>124</v>
      </c>
      <c r="E68" s="182">
        <v>48280.525000000001</v>
      </c>
      <c r="F68" s="190">
        <v>185289.75</v>
      </c>
      <c r="G68" s="169">
        <f>(F68-E68)/E68</f>
        <v>2.8377741335662776</v>
      </c>
      <c r="H68" s="190">
        <v>197297.875</v>
      </c>
      <c r="I68" s="169">
        <f>(F68-H68)/H68</f>
        <v>-6.0862921103433068E-2</v>
      </c>
    </row>
    <row r="69" spans="1:9" ht="16.5">
      <c r="A69" s="37"/>
      <c r="B69" s="177" t="s">
        <v>63</v>
      </c>
      <c r="C69" s="164" t="s">
        <v>132</v>
      </c>
      <c r="D69" s="162" t="s">
        <v>126</v>
      </c>
      <c r="E69" s="185">
        <v>38145</v>
      </c>
      <c r="F69" s="184">
        <v>106504.22222222222</v>
      </c>
      <c r="G69" s="169">
        <f>(F69-E69)/E69</f>
        <v>1.7920886675113965</v>
      </c>
      <c r="H69" s="184">
        <v>110274.77777777778</v>
      </c>
      <c r="I69" s="169">
        <f>(F69-H69)/H69</f>
        <v>-3.4192365938418533E-2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345021.77380952379</v>
      </c>
      <c r="F70" s="184">
        <v>896592</v>
      </c>
      <c r="G70" s="169">
        <f>(F70-E70)/E70</f>
        <v>1.5986533838150796</v>
      </c>
      <c r="H70" s="184">
        <v>900578</v>
      </c>
      <c r="I70" s="169">
        <f>(F70-H70)/H70</f>
        <v>-4.42604638354479E-3</v>
      </c>
    </row>
    <row r="71" spans="1:9" ht="16.5">
      <c r="A71" s="37"/>
      <c r="B71" s="177" t="s">
        <v>61</v>
      </c>
      <c r="C71" s="164" t="s">
        <v>130</v>
      </c>
      <c r="D71" s="162" t="s">
        <v>216</v>
      </c>
      <c r="E71" s="185">
        <v>153791.44196428571</v>
      </c>
      <c r="F71" s="184">
        <v>497631.14285714284</v>
      </c>
      <c r="G71" s="169">
        <f>(F71-E71)/E71</f>
        <v>2.2357531505082413</v>
      </c>
      <c r="H71" s="184">
        <v>497631.14285714284</v>
      </c>
      <c r="I71" s="169">
        <f>(F71-H71)/H71</f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32192.916666666664</v>
      </c>
      <c r="F72" s="184">
        <v>113226.33333333333</v>
      </c>
      <c r="G72" s="169">
        <f>(F72-E72)/E72</f>
        <v>2.5171194491541877</v>
      </c>
      <c r="H72" s="184">
        <v>104226.33333333333</v>
      </c>
      <c r="I72" s="169">
        <f>(F72-H72)/H72</f>
        <v>8.6350538411597844E-2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76916.000000000015</v>
      </c>
      <c r="F73" s="193">
        <v>231709.33333333334</v>
      </c>
      <c r="G73" s="175">
        <f>(F73-E73)/E73</f>
        <v>2.0124984831937867</v>
      </c>
      <c r="H73" s="193">
        <v>200376</v>
      </c>
      <c r="I73" s="175">
        <f>(F73-H73)/H73</f>
        <v>0.15637268601695484</v>
      </c>
    </row>
    <row r="74" spans="1:9" ht="15.75" customHeight="1" thickBot="1">
      <c r="A74" s="233" t="s">
        <v>214</v>
      </c>
      <c r="B74" s="234"/>
      <c r="C74" s="234"/>
      <c r="D74" s="235"/>
      <c r="E74" s="83">
        <f>SUM(E68:E73)</f>
        <v>694347.65744047612</v>
      </c>
      <c r="F74" s="83">
        <f>SUM(F68:F73)</f>
        <v>2030952.7817460317</v>
      </c>
      <c r="G74" s="103">
        <f t="shared" ref="G74" si="10">(F74-E74)/E74</f>
        <v>1.9249796697415054</v>
      </c>
      <c r="H74" s="83">
        <f>SUM(H68:H73)</f>
        <v>2010384.128968254</v>
      </c>
      <c r="I74" s="104">
        <f t="shared" ref="I74" si="11">(F74-H74)/H74</f>
        <v>1.0231205311162976E-2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25967.895833333332</v>
      </c>
      <c r="F76" s="182">
        <v>77036.600000000006</v>
      </c>
      <c r="G76" s="169">
        <f>(F76-E76)/E76</f>
        <v>1.9666092506853419</v>
      </c>
      <c r="H76" s="182">
        <v>78116.333333333328</v>
      </c>
      <c r="I76" s="169">
        <f>(F76-H76)/H76</f>
        <v>-1.3822120000511921E-2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16546.5</v>
      </c>
      <c r="F77" s="185">
        <v>45049.714285714283</v>
      </c>
      <c r="G77" s="169">
        <f>(F77-E77)/E77</f>
        <v>1.7226128961239104</v>
      </c>
      <c r="H77" s="185">
        <v>45382.875</v>
      </c>
      <c r="I77" s="169">
        <f>(F77-H77)/H77</f>
        <v>-7.3411108107566438E-3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25006.0625</v>
      </c>
      <c r="F78" s="185">
        <v>49932.5</v>
      </c>
      <c r="G78" s="169">
        <f>(F78-E78)/E78</f>
        <v>0.99681577217524753</v>
      </c>
      <c r="H78" s="185">
        <v>49932.5</v>
      </c>
      <c r="I78" s="169">
        <f>(F78-H78)/H78</f>
        <v>0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15495.303571428572</v>
      </c>
      <c r="F79" s="185">
        <v>40935.5</v>
      </c>
      <c r="G79" s="169">
        <f>(F79-E79)/E79</f>
        <v>1.6418004533631732</v>
      </c>
      <c r="H79" s="185">
        <v>40927.166666666664</v>
      </c>
      <c r="I79" s="169">
        <f>(F79-H79)/H79</f>
        <v>2.0361373659718505E-4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41016.303571428572</v>
      </c>
      <c r="F80" s="188">
        <v>100954.75</v>
      </c>
      <c r="G80" s="169">
        <f>(F80-E80)/E80</f>
        <v>1.461332231564713</v>
      </c>
      <c r="H80" s="188">
        <v>97629.75</v>
      </c>
      <c r="I80" s="169">
        <f>(F80-H80)/H80</f>
        <v>3.4057241773127557E-2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124032.06547619047</v>
      </c>
      <c r="F81" s="83">
        <f>SUM(F76:F80)</f>
        <v>313909.0642857143</v>
      </c>
      <c r="G81" s="103">
        <f t="shared" ref="G81" si="12">(F81-E81)/E81</f>
        <v>1.5308702477906659</v>
      </c>
      <c r="H81" s="83">
        <f>SUM(H76:H80)</f>
        <v>311988.625</v>
      </c>
      <c r="I81" s="104">
        <f t="shared" ref="I81" si="13">(F81-H81)/H81</f>
        <v>6.1554785393675669E-3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15159.6</v>
      </c>
      <c r="F83" s="182">
        <v>28293</v>
      </c>
      <c r="G83" s="170">
        <f>(F83-E83)/E83</f>
        <v>0.86634211984485077</v>
      </c>
      <c r="H83" s="182">
        <v>29951.599999999999</v>
      </c>
      <c r="I83" s="170">
        <f>(F83-H83)/H83</f>
        <v>-5.5376006624020042E-2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13668.75</v>
      </c>
      <c r="F84" s="176">
        <v>40482.25</v>
      </c>
      <c r="G84" s="169">
        <f>(F84-E84)/E84</f>
        <v>1.9616643804298126</v>
      </c>
      <c r="H84" s="176">
        <v>41703.5</v>
      </c>
      <c r="I84" s="169">
        <f>(F84-H84)/H84</f>
        <v>-2.9284112844245688E-2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25498.333333333336</v>
      </c>
      <c r="F85" s="185">
        <v>64587.3</v>
      </c>
      <c r="G85" s="169">
        <f>(F85-E85)/E85</f>
        <v>1.5330008497287404</v>
      </c>
      <c r="H85" s="185">
        <v>66287.3</v>
      </c>
      <c r="I85" s="169">
        <f>(F85-H85)/H85</f>
        <v>-2.5645938211391925E-2</v>
      </c>
    </row>
    <row r="86" spans="1:11" ht="16.5">
      <c r="A86" s="37"/>
      <c r="B86" s="177" t="s">
        <v>75</v>
      </c>
      <c r="C86" s="164" t="s">
        <v>148</v>
      </c>
      <c r="D86" s="162" t="s">
        <v>145</v>
      </c>
      <c r="E86" s="185">
        <v>6642.875</v>
      </c>
      <c r="F86" s="185">
        <v>19268.285714285714</v>
      </c>
      <c r="G86" s="169">
        <f>(F86-E86)/E86</f>
        <v>1.9005943532409859</v>
      </c>
      <c r="H86" s="185">
        <v>19512.571428571428</v>
      </c>
      <c r="I86" s="169">
        <f>(F86-H86)/H86</f>
        <v>-1.251940141154418E-2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11590.822916666668</v>
      </c>
      <c r="F87" s="194">
        <v>36392.875</v>
      </c>
      <c r="G87" s="169">
        <f>(F87-E87)/E87</f>
        <v>2.1398007942706108</v>
      </c>
      <c r="H87" s="194">
        <v>36450.428571428572</v>
      </c>
      <c r="I87" s="169">
        <f>(F87-H87)/H87</f>
        <v>-1.5789545880315232E-3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21529.214285714286</v>
      </c>
      <c r="F88" s="194">
        <v>44779.75</v>
      </c>
      <c r="G88" s="169">
        <f>(F88-E88)/E88</f>
        <v>1.0799528215813063</v>
      </c>
      <c r="H88" s="194">
        <v>44779.75</v>
      </c>
      <c r="I88" s="169">
        <f>(F88-H88)/H88</f>
        <v>0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56750</v>
      </c>
      <c r="F89" s="188">
        <v>156666</v>
      </c>
      <c r="G89" s="171">
        <f>(F89-E89)/E89</f>
        <v>1.7606343612334803</v>
      </c>
      <c r="H89" s="188">
        <v>156666</v>
      </c>
      <c r="I89" s="171">
        <f>(F89-H89)/H89</f>
        <v>0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150839.5955357143</v>
      </c>
      <c r="F90" s="83">
        <f>SUM(F83:F89)</f>
        <v>390469.46071428573</v>
      </c>
      <c r="G90" s="111">
        <f t="shared" ref="G90:G91" si="14">(F90-E90)/E90</f>
        <v>1.5886403323180103</v>
      </c>
      <c r="H90" s="83">
        <f>SUM(H83:H89)</f>
        <v>395351.15</v>
      </c>
      <c r="I90" s="104">
        <f t="shared" ref="I90:I91" si="15">(F90-H90)/H90</f>
        <v>-1.2347730076703445E-2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2934729.3694940479</v>
      </c>
      <c r="F91" s="99">
        <f>SUM(F32,F39,F47,F55,F66,F74,F81,F90)</f>
        <v>7756081.9325396828</v>
      </c>
      <c r="G91" s="101">
        <f t="shared" si="14"/>
        <v>1.6428610464605953</v>
      </c>
      <c r="H91" s="99">
        <f>SUM(H32,H39,H47,H55,H66,H74,H81,H90)</f>
        <v>7853317.4805555558</v>
      </c>
      <c r="I91" s="112">
        <f t="shared" si="15"/>
        <v>-1.2381461497847704E-2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5" zoomScaleNormal="100" workbookViewId="0">
      <selection activeCell="I41" sqref="D41:I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8"/>
      <c r="F9" s="218"/>
    </row>
    <row r="10" spans="1:12" ht="18">
      <c r="A10" s="2" t="s">
        <v>206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207</v>
      </c>
      <c r="E13" s="223" t="s">
        <v>208</v>
      </c>
      <c r="F13" s="223" t="s">
        <v>209</v>
      </c>
      <c r="G13" s="223" t="s">
        <v>210</v>
      </c>
      <c r="H13" s="223" t="s">
        <v>211</v>
      </c>
      <c r="I13" s="223" t="s">
        <v>212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25000</v>
      </c>
      <c r="E16" s="208">
        <v>25000</v>
      </c>
      <c r="F16" s="208">
        <v>16000</v>
      </c>
      <c r="G16" s="155">
        <v>24000</v>
      </c>
      <c r="H16" s="155">
        <v>21666</v>
      </c>
      <c r="I16" s="155">
        <f>AVERAGE(D16:H16)</f>
        <v>22333.200000000001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15000</v>
      </c>
      <c r="E17" s="202">
        <v>20000</v>
      </c>
      <c r="F17" s="202">
        <v>16000</v>
      </c>
      <c r="G17" s="125">
        <v>19000</v>
      </c>
      <c r="H17" s="125">
        <v>18333</v>
      </c>
      <c r="I17" s="155">
        <f t="shared" ref="I17:I40" si="0">AVERAGE(D17:H17)</f>
        <v>17666.599999999999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15000</v>
      </c>
      <c r="E18" s="211">
        <v>20000</v>
      </c>
      <c r="F18" s="202">
        <v>19000</v>
      </c>
      <c r="G18" s="125">
        <v>17500</v>
      </c>
      <c r="H18" s="125">
        <v>20000</v>
      </c>
      <c r="I18" s="155">
        <f t="shared" si="0"/>
        <v>18300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10000</v>
      </c>
      <c r="E19" s="202">
        <v>15000</v>
      </c>
      <c r="F19" s="202">
        <v>12000</v>
      </c>
      <c r="G19" s="125">
        <v>14000</v>
      </c>
      <c r="H19" s="125">
        <v>10000</v>
      </c>
      <c r="I19" s="155">
        <f t="shared" si="0"/>
        <v>12200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19500</v>
      </c>
      <c r="E20" s="202">
        <v>25000</v>
      </c>
      <c r="F20" s="211">
        <v>23500</v>
      </c>
      <c r="G20" s="125">
        <v>26500</v>
      </c>
      <c r="H20" s="125">
        <v>21666</v>
      </c>
      <c r="I20" s="155">
        <f t="shared" si="0"/>
        <v>23233.200000000001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25000</v>
      </c>
      <c r="E21" s="202">
        <v>30000</v>
      </c>
      <c r="F21" s="202">
        <v>20500</v>
      </c>
      <c r="G21" s="125">
        <v>22500</v>
      </c>
      <c r="H21" s="125">
        <v>19333</v>
      </c>
      <c r="I21" s="155">
        <f t="shared" si="0"/>
        <v>23466.6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15000</v>
      </c>
      <c r="E22" s="202">
        <v>18000</v>
      </c>
      <c r="F22" s="202">
        <v>13500</v>
      </c>
      <c r="G22" s="125">
        <v>15000</v>
      </c>
      <c r="H22" s="125">
        <v>20000</v>
      </c>
      <c r="I22" s="155">
        <f t="shared" si="0"/>
        <v>16300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2000</v>
      </c>
      <c r="E23" s="202">
        <v>3000</v>
      </c>
      <c r="F23" s="211">
        <v>7500</v>
      </c>
      <c r="G23" s="125">
        <v>7000</v>
      </c>
      <c r="H23" s="125">
        <v>5333</v>
      </c>
      <c r="I23" s="155">
        <f t="shared" si="0"/>
        <v>4966.6000000000004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2000</v>
      </c>
      <c r="E24" s="202">
        <v>3000</v>
      </c>
      <c r="F24" s="202">
        <v>7500</v>
      </c>
      <c r="G24" s="125">
        <v>7000</v>
      </c>
      <c r="H24" s="125">
        <v>6333</v>
      </c>
      <c r="I24" s="155">
        <f t="shared" si="0"/>
        <v>5166.6000000000004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2000</v>
      </c>
      <c r="E25" s="202">
        <v>3000</v>
      </c>
      <c r="F25" s="202">
        <v>7500</v>
      </c>
      <c r="G25" s="125">
        <v>7000</v>
      </c>
      <c r="H25" s="125">
        <v>5000</v>
      </c>
      <c r="I25" s="155">
        <f t="shared" si="0"/>
        <v>4900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5000</v>
      </c>
      <c r="E26" s="202">
        <v>3000</v>
      </c>
      <c r="F26" s="202">
        <v>7500</v>
      </c>
      <c r="G26" s="125">
        <v>7000</v>
      </c>
      <c r="H26" s="125">
        <v>6000</v>
      </c>
      <c r="I26" s="155">
        <f t="shared" si="0"/>
        <v>5700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10000</v>
      </c>
      <c r="E27" s="202">
        <v>17000</v>
      </c>
      <c r="F27" s="202">
        <v>22500</v>
      </c>
      <c r="G27" s="125">
        <v>20000</v>
      </c>
      <c r="H27" s="125">
        <v>15000</v>
      </c>
      <c r="I27" s="155">
        <f t="shared" si="0"/>
        <v>16900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2000</v>
      </c>
      <c r="E28" s="202">
        <v>3000</v>
      </c>
      <c r="F28" s="202">
        <v>6500</v>
      </c>
      <c r="G28" s="125">
        <v>4000</v>
      </c>
      <c r="H28" s="125">
        <v>5000</v>
      </c>
      <c r="I28" s="155">
        <f t="shared" si="0"/>
        <v>4100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12000</v>
      </c>
      <c r="E29" s="211">
        <v>20000</v>
      </c>
      <c r="F29" s="202">
        <v>17500</v>
      </c>
      <c r="G29" s="125">
        <v>17500</v>
      </c>
      <c r="H29" s="125">
        <v>19333</v>
      </c>
      <c r="I29" s="155">
        <f t="shared" si="0"/>
        <v>17266.599999999999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12600</v>
      </c>
      <c r="E30" s="202">
        <v>40000</v>
      </c>
      <c r="F30" s="202">
        <v>17500</v>
      </c>
      <c r="G30" s="125">
        <v>12000</v>
      </c>
      <c r="H30" s="125">
        <v>10333</v>
      </c>
      <c r="I30" s="155">
        <f t="shared" si="0"/>
        <v>18486.599999999999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18000</v>
      </c>
      <c r="E31" s="203">
        <v>22000</v>
      </c>
      <c r="F31" s="203">
        <v>21000</v>
      </c>
      <c r="G31" s="158">
        <v>18500</v>
      </c>
      <c r="H31" s="158">
        <v>20000</v>
      </c>
      <c r="I31" s="155">
        <f t="shared" si="0"/>
        <v>19900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25000</v>
      </c>
      <c r="E33" s="208">
        <v>20000</v>
      </c>
      <c r="F33" s="208">
        <v>19000</v>
      </c>
      <c r="G33" s="155">
        <v>15000</v>
      </c>
      <c r="H33" s="155">
        <v>16000</v>
      </c>
      <c r="I33" s="155">
        <f t="shared" si="0"/>
        <v>19000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20000</v>
      </c>
      <c r="E34" s="202">
        <v>20000</v>
      </c>
      <c r="F34" s="202">
        <v>15000</v>
      </c>
      <c r="G34" s="125">
        <v>18500</v>
      </c>
      <c r="H34" s="125">
        <v>16000</v>
      </c>
      <c r="I34" s="155">
        <f t="shared" si="0"/>
        <v>17900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32000</v>
      </c>
      <c r="E35" s="202">
        <v>33000</v>
      </c>
      <c r="F35" s="202">
        <v>37500</v>
      </c>
      <c r="G35" s="125">
        <v>33500</v>
      </c>
      <c r="H35" s="125">
        <v>33333</v>
      </c>
      <c r="I35" s="155">
        <f t="shared" si="0"/>
        <v>33866.6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17000</v>
      </c>
      <c r="E36" s="202">
        <v>15000</v>
      </c>
      <c r="F36" s="202">
        <v>24000</v>
      </c>
      <c r="G36" s="125">
        <v>15000</v>
      </c>
      <c r="H36" s="125">
        <v>15000</v>
      </c>
      <c r="I36" s="155">
        <f t="shared" si="0"/>
        <v>17200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22000</v>
      </c>
      <c r="E37" s="202">
        <v>30000</v>
      </c>
      <c r="F37" s="202">
        <v>25000</v>
      </c>
      <c r="G37" s="125">
        <v>20000</v>
      </c>
      <c r="H37" s="125">
        <v>20000</v>
      </c>
      <c r="I37" s="155">
        <f t="shared" si="0"/>
        <v>23400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480000</v>
      </c>
      <c r="E39" s="181">
        <v>470000</v>
      </c>
      <c r="F39" s="181">
        <v>550000</v>
      </c>
      <c r="G39" s="217">
        <v>412500</v>
      </c>
      <c r="H39" s="217">
        <v>430000</v>
      </c>
      <c r="I39" s="155">
        <f t="shared" si="0"/>
        <v>468500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400000</v>
      </c>
      <c r="E40" s="187">
        <v>370000</v>
      </c>
      <c r="F40" s="187">
        <v>400000</v>
      </c>
      <c r="G40" s="157">
        <v>340000</v>
      </c>
      <c r="H40" s="157">
        <v>350000</v>
      </c>
      <c r="I40" s="155">
        <f t="shared" si="0"/>
        <v>372000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31-10-2022</vt:lpstr>
      <vt:lpstr>By Order</vt:lpstr>
      <vt:lpstr>All Stores</vt:lpstr>
      <vt:lpstr>'31-10-2022'!Print_Titles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2022-11-02T10:38:10Z</cp:lastPrinted>
  <dcterms:created xsi:type="dcterms:W3CDTF">2010-10-20T06:23:14Z</dcterms:created>
  <dcterms:modified xsi:type="dcterms:W3CDTF">2022-11-02T10:45:17Z</dcterms:modified>
</cp:coreProperties>
</file>