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7-10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'17-10-2022'!$12:$14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3" i="11"/>
  <c r="G83" i="11"/>
  <c r="I86" i="11"/>
  <c r="G86" i="11"/>
  <c r="I84" i="11"/>
  <c r="G84" i="11"/>
  <c r="I88" i="11"/>
  <c r="G88" i="11"/>
  <c r="I85" i="11"/>
  <c r="G85" i="11"/>
  <c r="I77" i="11"/>
  <c r="G77" i="11"/>
  <c r="I80" i="11"/>
  <c r="G80" i="11"/>
  <c r="I79" i="11"/>
  <c r="G79" i="11"/>
  <c r="I76" i="11"/>
  <c r="G76" i="11"/>
  <c r="I78" i="11"/>
  <c r="G78" i="11"/>
  <c r="I71" i="11"/>
  <c r="G71" i="11"/>
  <c r="I72" i="11"/>
  <c r="G72" i="11"/>
  <c r="I70" i="11"/>
  <c r="G70" i="11"/>
  <c r="I69" i="11"/>
  <c r="G69" i="11"/>
  <c r="I68" i="11"/>
  <c r="G68" i="11"/>
  <c r="I73" i="11"/>
  <c r="G73" i="11"/>
  <c r="I58" i="11"/>
  <c r="G58" i="11"/>
  <c r="I63" i="11"/>
  <c r="G63" i="11"/>
  <c r="I62" i="11"/>
  <c r="G62" i="11"/>
  <c r="I61" i="11"/>
  <c r="G61" i="11"/>
  <c r="I57" i="11"/>
  <c r="G57" i="11"/>
  <c r="I65" i="11"/>
  <c r="G65" i="11"/>
  <c r="I64" i="11"/>
  <c r="G64" i="11"/>
  <c r="I60" i="11"/>
  <c r="G60" i="11"/>
  <c r="I59" i="11"/>
  <c r="G59" i="11"/>
  <c r="I54" i="11"/>
  <c r="G54" i="11"/>
  <c r="I53" i="11"/>
  <c r="G53" i="11"/>
  <c r="I50" i="11"/>
  <c r="G50" i="11"/>
  <c r="I49" i="11"/>
  <c r="G49" i="11"/>
  <c r="I52" i="11"/>
  <c r="G52" i="11"/>
  <c r="I51" i="11"/>
  <c r="G51" i="11"/>
  <c r="I42" i="11"/>
  <c r="G42" i="11"/>
  <c r="I46" i="11"/>
  <c r="G46" i="11"/>
  <c r="I44" i="11"/>
  <c r="G44" i="11"/>
  <c r="I43" i="11"/>
  <c r="G43" i="11"/>
  <c r="I41" i="11"/>
  <c r="G41" i="11"/>
  <c r="I45" i="11"/>
  <c r="G45" i="11"/>
  <c r="I34" i="11"/>
  <c r="G34" i="11"/>
  <c r="I37" i="11"/>
  <c r="G37" i="11"/>
  <c r="I36" i="11"/>
  <c r="G36" i="11"/>
  <c r="I38" i="11"/>
  <c r="G38" i="11"/>
  <c r="I35" i="11"/>
  <c r="G35" i="11"/>
  <c r="I25" i="11"/>
  <c r="G25" i="11"/>
  <c r="I28" i="11"/>
  <c r="G28" i="11"/>
  <c r="I30" i="11"/>
  <c r="G30" i="11"/>
  <c r="I20" i="11"/>
  <c r="G20" i="11"/>
  <c r="I19" i="11"/>
  <c r="G19" i="11"/>
  <c r="I29" i="11"/>
  <c r="G29" i="11"/>
  <c r="I18" i="11"/>
  <c r="G18" i="11"/>
  <c r="I24" i="11"/>
  <c r="G24" i="11"/>
  <c r="I22" i="11"/>
  <c r="G22" i="11"/>
  <c r="I21" i="11"/>
  <c r="G21" i="11"/>
  <c r="I31" i="11"/>
  <c r="G31" i="11"/>
  <c r="I16" i="11"/>
  <c r="G16" i="11"/>
  <c r="I26" i="11"/>
  <c r="G26" i="11"/>
  <c r="I23" i="11"/>
  <c r="G23" i="11"/>
  <c r="I27" i="11"/>
  <c r="G27" i="11"/>
  <c r="I17" i="11"/>
  <c r="G17" i="11"/>
  <c r="I40" i="12" l="1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<sst xmlns="http://schemas.openxmlformats.org/spreadsheetml/2006/main" count="849" uniqueCount="226">
  <si>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</si>
  <si>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</si>
  <si>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</si>
  <si>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</si>
  <si>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</si>
  <si>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</si>
  <si>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</si>
  <si>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</si>
  <si>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</si>
  <si>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</si>
  <si>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</si>
  <si>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</si>
  <si>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</si>
  <si>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</si>
  <si>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</si>
  <si>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</si>
  <si>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</si>
  <si>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</si>
  <si>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</si>
  <si>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</si>
  <si>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</si>
  <si>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</si>
  <si>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</si>
  <si>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</si>
  <si>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</si>
  <si>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</si>
  <si>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</si>
  <si>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</si>
  <si>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</si>
  <si>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</si>
  <si>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</si>
  <si>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</si>
  <si>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</si>
  <si>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</si>
  <si>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</si>
  <si>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</si>
  <si>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</si>
  <si>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</si>
  <si>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</si>
  <si>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</si>
  <si>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</si>
  <si>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</si>
  <si>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</si>
  <si>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</si>
  <si>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</si>
  <si>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</si>
  <si>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</si>
  <si>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</si>
  <si>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</si>
  <si>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</si>
  <si>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</si>
  <si>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</si>
  <si>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</si>
  <si>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</si>
  <si>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</si>
  <si>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</si>
  <si>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</si>
  <si>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</si>
  <si>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</si>
  <si>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</si>
  <si>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</si>
  <si>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</si>
  <si>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</si>
  <si>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</si>
  <si>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</si>
  <si>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</si>
  <si>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</si>
  <si>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</si>
  <si>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</si>
  <si>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</si>
  <si>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</si>
  <si>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</si>
  <si>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</si>
  <si>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</si>
  <si>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</si>
  <si>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</si>
  <si>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</si>
  <si>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</si>
  <si>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</si>
  <si>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</si>
  <si>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</si>
  <si>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</si>
  <si>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</si>
  <si>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</si>
  <si>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</si>
  <si>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</si>
  <si>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</si>
  <si>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</si>
  <si>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</si>
  <si>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</si>
  <si>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</si>
  <si>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</si>
  <si>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</si>
  <si>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</si>
  <si>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</si>
  <si>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</si>
  <si>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</si>
  <si>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</si>
  <si>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</si>
  <si>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</si>
  <si>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</si>
  <si>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</si>
  <si>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</si>
  <si>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</si>
  <si>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</si>
  <si>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</si>
  <si>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</si>
  <si>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</si>
  <si>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</si>
  <si>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</si>
  <si>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</si>
  <si>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</si>
  <si>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</si>
  <si>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</si>
  <si>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</si>
  <si>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</si>
  <si>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</si>
  <si>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</si>
  <si>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</si>
  <si>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</si>
  <si>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</si>
  <si>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</si>
  <si>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</si>
  <si>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</si>
  <si>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</si>
  <si>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</si>
  <si>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</si>
  <si>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</si>
  <si>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</si>
  <si>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</si>
  <si>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</si>
  <si>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</si>
  <si>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</si>
  <si>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</si>
  <si>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</si>
  <si>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</si>
  <si>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</si>
  <si>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</si>
  <si>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</si>
  <si>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</si>
  <si>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</si>
  <si>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</si>
  <si>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</si>
  <si>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</si>
  <si>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</si>
  <si>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</si>
  <si>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</si>
  <si>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</si>
  <si>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</si>
  <si>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</si>
  <si>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</si>
  <si>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</si>
  <si>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</si>
  <si>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</si>
  <si>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</si>
  <si>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</si>
  <si>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</si>
  <si>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</si>
  <si>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</si>
  <si>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</si>
  <si>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</si>
  <si>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</si>
  <si>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</si>
  <si>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</si>
  <si>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</si>
  <si>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</si>
  <si>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</si>
  <si>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</si>
  <si>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</si>
  <si>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</si>
  <si>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</si>
  <si>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</si>
  <si>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</si>
  <si>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</si>
  <si>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</si>
  <si>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</si>
  <si>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</si>
  <si>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</si>
  <si>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</si>
  <si>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</si>
  <si>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</si>
  <si>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</si>
  <si>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</si>
  <si>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</si>
  <si>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</si>
  <si>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</si>
  <si>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</si>
  <si>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</si>
  <si>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</si>
  <si>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</si>
  <si>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</si>
  <si>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</si>
  <si>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</si>
  <si>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</si>
  <si>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</si>
  <si>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</si>
  <si>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</si>
  <si>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</si>
  <si>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</si>
  <si>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</si>
  <si>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</si>
  <si>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</si>
  <si>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</si>
  <si>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</si>
  <si>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</si>
  <si>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</si>
  <si>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</si>
  <si>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</si>
  <si>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</si>
  <si>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</si>
  <si>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</si>
  <si>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</si>
  <si>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</si>
  <si>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</si>
  <si>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</si>
  <si>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</si>
  <si>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</si>
  <si>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تشرين الأول 2021 (ل.ل.)</t>
  </si>
  <si>
    <t>معدل أسعار  السوبرماركات في 11-10-2022 (ل.ل.)</t>
  </si>
  <si>
    <t>معدل أسعار المحلات والملاحم في 11-10-2022 (ل.ل.)</t>
  </si>
  <si>
    <t>المعدل العام للأسعار في 11-10-2022  (ل.ل.)</t>
  </si>
  <si>
    <t xml:space="preserve"> التاريخ 17 تشرين الأول2022 </t>
  </si>
  <si>
    <t xml:space="preserve"> التاريخ 17 تشرين الأول 2022</t>
  </si>
  <si>
    <t>معدل أسعار  السوبرماركات في 17-10-2022 (ل.ل.)</t>
  </si>
  <si>
    <t>معدل أسعار المحلات والملاحم في 17-10-2022 (ل.ل.)</t>
  </si>
  <si>
    <t>المعدل العام للأسعار في 17-10-2022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</si>
</sst>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217</v>
      </c>
      <c r="F12" s="224" t="s">
        <v>223</v>
      </c>
      <c r="G12" s="224" t="s">
        <v>197</v>
      </c>
      <c r="H12" s="224" t="s">
        <v>218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11696.087500000001</v>
      </c>
      <c r="F15" s="190">
        <v>22499.777777777777</v>
      </c>
      <c r="G15" s="45">
        <f t="shared" ref="G15:G30" si="0">(F15-E15)/E15</f>
        <v>0.9237012187005077</v>
      </c>
      <c r="H15" s="190">
        <v>23999.777777777777</v>
      </c>
      <c r="I15" s="45">
        <f t="shared" ref="I15:I30" si="1">(F15-H15)/H15</f>
        <v>-6.2500578709062116E-2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10339.823958333334</v>
      </c>
      <c r="F16" s="184">
        <v>23487.25</v>
      </c>
      <c r="G16" s="48">
        <f t="shared" si="0"/>
        <v>1.2715328708348614</v>
      </c>
      <c r="H16" s="184">
        <v>23749.75</v>
      </c>
      <c r="I16" s="44">
        <f t="shared" si="1"/>
        <v>-1.1052747923662355E-2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6930.9083333333328</v>
      </c>
      <c r="F17" s="184">
        <v>20222</v>
      </c>
      <c r="G17" s="48">
        <f t="shared" si="0"/>
        <v>1.917655093307876</v>
      </c>
      <c r="H17" s="184">
        <v>20166.444444444445</v>
      </c>
      <c r="I17" s="44">
        <f t="shared" si="1"/>
        <v>2.7548512931271567E-3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6079.0249999999996</v>
      </c>
      <c r="F18" s="184">
        <v>13349.777777777777</v>
      </c>
      <c r="G18" s="48">
        <f t="shared" si="0"/>
        <v>1.1960392954096715</v>
      </c>
      <c r="H18" s="184">
        <v>13562.25</v>
      </c>
      <c r="I18" s="44">
        <f t="shared" si="1"/>
        <v>-1.566644341626372E-2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16542.545833333334</v>
      </c>
      <c r="F19" s="184">
        <v>32355.428571428572</v>
      </c>
      <c r="G19" s="48">
        <f t="shared" si="0"/>
        <v>0.95589172896424324</v>
      </c>
      <c r="H19" s="184">
        <v>39311</v>
      </c>
      <c r="I19" s="44">
        <f t="shared" si="1"/>
        <v>-0.17693702598691022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10948.825000000001</v>
      </c>
      <c r="F20" s="184">
        <v>26933.111111111109</v>
      </c>
      <c r="G20" s="48">
        <f t="shared" si="0"/>
        <v>1.4599088131476308</v>
      </c>
      <c r="H20" s="184">
        <v>21777.555555555555</v>
      </c>
      <c r="I20" s="44">
        <f t="shared" si="1"/>
        <v>0.23673710956234245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10751.233333333334</v>
      </c>
      <c r="F21" s="184">
        <v>23277.555555555555</v>
      </c>
      <c r="G21" s="48">
        <f t="shared" si="0"/>
        <v>1.1651056054550846</v>
      </c>
      <c r="H21" s="184">
        <v>23888.666666666668</v>
      </c>
      <c r="I21" s="44">
        <f t="shared" si="1"/>
        <v>-2.5581633317519316E-2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2248.0694444444443</v>
      </c>
      <c r="F22" s="184">
        <v>7605.333333333333</v>
      </c>
      <c r="G22" s="48">
        <f t="shared" si="0"/>
        <v>2.3830508893433255</v>
      </c>
      <c r="H22" s="184">
        <v>8216.4444444444453</v>
      </c>
      <c r="I22" s="44">
        <f t="shared" si="1"/>
        <v>-7.4376588954400524E-2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2992.5416666666665</v>
      </c>
      <c r="F23" s="184">
        <v>8743.75</v>
      </c>
      <c r="G23" s="48">
        <f t="shared" si="0"/>
        <v>1.9218473705462193</v>
      </c>
      <c r="H23" s="184">
        <v>9306</v>
      </c>
      <c r="I23" s="44">
        <f t="shared" si="1"/>
        <v>-6.0418009886094991E-2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2802.1944444444443</v>
      </c>
      <c r="F24" s="184">
        <v>7993.5</v>
      </c>
      <c r="G24" s="48">
        <f t="shared" si="0"/>
        <v>1.8525857710722748</v>
      </c>
      <c r="H24" s="184">
        <v>9249.75</v>
      </c>
      <c r="I24" s="44">
        <f t="shared" si="1"/>
        <v>-0.13581448147247224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3524.1652777777781</v>
      </c>
      <c r="F25" s="184">
        <v>8868.75</v>
      </c>
      <c r="G25" s="48">
        <f t="shared" si="0"/>
        <v>1.5165533682325876</v>
      </c>
      <c r="H25" s="184">
        <v>8216.4444444444453</v>
      </c>
      <c r="I25" s="44">
        <f t="shared" si="1"/>
        <v>7.939024720073555E-2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8316.0249999999996</v>
      </c>
      <c r="F26" s="184">
        <v>27772</v>
      </c>
      <c r="G26" s="48">
        <f t="shared" si="0"/>
        <v>2.339576299975048</v>
      </c>
      <c r="H26" s="184">
        <v>29216.444444444445</v>
      </c>
      <c r="I26" s="44">
        <f t="shared" si="1"/>
        <v>-4.9439432891674427E-2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2770.6812500000001</v>
      </c>
      <c r="F27" s="184">
        <v>7868.5</v>
      </c>
      <c r="G27" s="48">
        <f t="shared" si="0"/>
        <v>1.8399152735450894</v>
      </c>
      <c r="H27" s="184">
        <v>8743.5</v>
      </c>
      <c r="I27" s="44">
        <f t="shared" si="1"/>
        <v>-0.10007434093898325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4533.3590277777785</v>
      </c>
      <c r="F28" s="184">
        <v>18377.555555555555</v>
      </c>
      <c r="G28" s="48">
        <f t="shared" si="0"/>
        <v>3.0538495722374113</v>
      </c>
      <c r="H28" s="184">
        <v>16916.666666666668</v>
      </c>
      <c r="I28" s="44">
        <f t="shared" si="1"/>
        <v>8.6357963875205127E-2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9215.1152777777788</v>
      </c>
      <c r="F29" s="184">
        <v>26687.5</v>
      </c>
      <c r="G29" s="48">
        <f t="shared" si="0"/>
        <v>1.8960570970128634</v>
      </c>
      <c r="H29" s="184">
        <v>21972.222222222223</v>
      </c>
      <c r="I29" s="44">
        <f t="shared" si="1"/>
        <v>0.2146017699115044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9805.7249999999985</v>
      </c>
      <c r="F30" s="187">
        <v>22333.333333333332</v>
      </c>
      <c r="G30" s="51">
        <f t="shared" si="0"/>
        <v>1.2775810389678821</v>
      </c>
      <c r="H30" s="187">
        <v>22221.111111111109</v>
      </c>
      <c r="I30" s="56">
        <f t="shared" si="1"/>
        <v>5.0502525126256501E-3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11324.712500000001</v>
      </c>
      <c r="F32" s="190">
        <v>18655.333333333332</v>
      </c>
      <c r="G32" s="45">
        <f>(F32-E32)/E32</f>
        <v>0.64731187068398688</v>
      </c>
      <c r="H32" s="190">
        <v>18720.888888888891</v>
      </c>
      <c r="I32" s="44">
        <f>(F32-H32)/H32</f>
        <v>-3.5017330611083605E-3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10559.433333333332</v>
      </c>
      <c r="F33" s="184">
        <v>18544.222222222223</v>
      </c>
      <c r="G33" s="48">
        <f>(F33-E33)/E33</f>
        <v>0.7561758890681215</v>
      </c>
      <c r="H33" s="184">
        <v>18387.555555555555</v>
      </c>
      <c r="I33" s="44">
        <f>(F33-H33)/H33</f>
        <v>8.5202552450933666E-3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13432.87222222222</v>
      </c>
      <c r="F34" s="184">
        <v>43128.571428571428</v>
      </c>
      <c r="G34" s="48">
        <f>(F34-E34)/E34</f>
        <v>2.2106738391528156</v>
      </c>
      <c r="H34" s="184">
        <v>41250</v>
      </c>
      <c r="I34" s="44">
        <f>(F34-H34)/H34</f>
        <v>4.5541125541125514E-2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9126.1866071428576</v>
      </c>
      <c r="F35" s="184">
        <v>26250</v>
      </c>
      <c r="G35" s="48">
        <f>(F35-E35)/E35</f>
        <v>1.8763382922122942</v>
      </c>
      <c r="H35" s="184">
        <v>29250</v>
      </c>
      <c r="I35" s="44">
        <f>(F35-H35)/H35</f>
        <v>-0.10256410256410256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9277.7625000000007</v>
      </c>
      <c r="F36" s="184">
        <v>32487.555555555555</v>
      </c>
      <c r="G36" s="51">
        <f>(F36-E36)/E36</f>
        <v>2.5016584608148302</v>
      </c>
      <c r="H36" s="184">
        <v>34388.666666666664</v>
      </c>
      <c r="I36" s="56">
        <f>(F36-H36)/H36</f>
        <v>-5.5283071296098801E-2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266958.04166666669</v>
      </c>
      <c r="F38" s="184">
        <v>582424.5</v>
      </c>
      <c r="G38" s="45">
        <f t="shared" ref="G38:G43" si="2">(F38-E38)/E38</f>
        <v>1.1817080180983495</v>
      </c>
      <c r="H38" s="184">
        <v>578674.5</v>
      </c>
      <c r="I38" s="44">
        <f t="shared" ref="I38:I43" si="3">(F38-H38)/H38</f>
        <v>6.4803270232229003E-3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156076.9375</v>
      </c>
      <c r="F39" s="184">
        <v>314116.33333333331</v>
      </c>
      <c r="G39" s="48">
        <f t="shared" si="2"/>
        <v>1.0125736599190596</v>
      </c>
      <c r="H39" s="184">
        <v>347949.66666666669</v>
      </c>
      <c r="I39" s="44">
        <f t="shared" si="3"/>
        <v>-9.7236286091187618E-2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117911.375</v>
      </c>
      <c r="F40" s="184">
        <v>238169.60000000001</v>
      </c>
      <c r="G40" s="48">
        <f t="shared" si="2"/>
        <v>1.0199035080372865</v>
      </c>
      <c r="H40" s="184">
        <v>237569.6</v>
      </c>
      <c r="I40" s="44">
        <f t="shared" si="3"/>
        <v>2.5255756628794258E-3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42493.75</v>
      </c>
      <c r="F41" s="184">
        <v>111141.14285714286</v>
      </c>
      <c r="G41" s="48">
        <f t="shared" si="2"/>
        <v>1.6154703422772256</v>
      </c>
      <c r="H41" s="184">
        <v>110444.25</v>
      </c>
      <c r="I41" s="44">
        <f t="shared" si="3"/>
        <v>6.3099061937842401E-3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35862.166666666664</v>
      </c>
      <c r="F42" s="184">
        <v>115666</v>
      </c>
      <c r="G42" s="48">
        <f t="shared" si="2"/>
        <v>2.225293136220623</v>
      </c>
      <c r="H42" s="184">
        <v>113666</v>
      </c>
      <c r="I42" s="44">
        <f t="shared" si="3"/>
        <v>1.7595411116780743E-2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74667.05357142858</v>
      </c>
      <c r="F43" s="184">
        <v>255896.625</v>
      </c>
      <c r="G43" s="51">
        <f t="shared" si="2"/>
        <v>2.427169183195399</v>
      </c>
      <c r="H43" s="184">
        <v>255896.625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73034.052083333343</v>
      </c>
      <c r="F45" s="184">
        <v>174135.33333333334</v>
      </c>
      <c r="G45" s="45">
        <f t="shared" ref="G45:G50" si="4">(F45-E45)/E45</f>
        <v>1.384303326544738</v>
      </c>
      <c r="H45" s="184">
        <v>171048.11111111112</v>
      </c>
      <c r="I45" s="44">
        <f t="shared" ref="I45:I50" si="5">(F45-H45)/H45</f>
        <v>1.8048853051740459E-2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39036.872222222228</v>
      </c>
      <c r="F46" s="184">
        <v>138385.79999999999</v>
      </c>
      <c r="G46" s="48">
        <f t="shared" si="4"/>
        <v>2.5450022535673886</v>
      </c>
      <c r="H46" s="184">
        <v>134317.55555555556</v>
      </c>
      <c r="I46" s="84">
        <f t="shared" si="5"/>
        <v>3.0288255527117194E-2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114487.36458333333</v>
      </c>
      <c r="F47" s="184">
        <v>403283.5</v>
      </c>
      <c r="G47" s="48">
        <f t="shared" si="4"/>
        <v>2.5225153576354451</v>
      </c>
      <c r="H47" s="184">
        <v>403886.33333333331</v>
      </c>
      <c r="I47" s="84">
        <f t="shared" si="5"/>
        <v>-1.4925816587009562E-3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177118.75</v>
      </c>
      <c r="F48" s="184">
        <v>473363.33333333331</v>
      </c>
      <c r="G48" s="48">
        <f t="shared" si="4"/>
        <v>1.6725760730206898</v>
      </c>
      <c r="H48" s="184">
        <v>473363.33333333331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16640</v>
      </c>
      <c r="F49" s="184">
        <v>37996</v>
      </c>
      <c r="G49" s="48">
        <f t="shared" si="4"/>
        <v>1.2834134615384616</v>
      </c>
      <c r="H49" s="184">
        <v>35183.599999999999</v>
      </c>
      <c r="I49" s="44">
        <f t="shared" si="5"/>
        <v>7.9934969701792924E-2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171671.25</v>
      </c>
      <c r="F50" s="184">
        <v>724250</v>
      </c>
      <c r="G50" s="56">
        <f t="shared" si="4"/>
        <v>3.2188194004529005</v>
      </c>
      <c r="H50" s="184">
        <v>654100</v>
      </c>
      <c r="I50" s="59">
        <f t="shared" si="5"/>
        <v>0.10724659837945268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23144.1875</v>
      </c>
      <c r="F52" s="181">
        <v>75816.666666666672</v>
      </c>
      <c r="G52" s="183">
        <f t="shared" ref="G52:G60" si="6">(F52-E52)/E52</f>
        <v>2.2758404963089185</v>
      </c>
      <c r="H52" s="181">
        <v>75816.666666666672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37908.125</v>
      </c>
      <c r="F53" s="184">
        <v>75615</v>
      </c>
      <c r="G53" s="186">
        <f t="shared" si="6"/>
        <v>0.99469111173396207</v>
      </c>
      <c r="H53" s="184">
        <v>75615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25466</v>
      </c>
      <c r="F54" s="184">
        <v>61370.75</v>
      </c>
      <c r="G54" s="186">
        <f t="shared" si="6"/>
        <v>1.4099092908191313</v>
      </c>
      <c r="H54" s="184">
        <v>60820.75</v>
      </c>
      <c r="I54" s="84">
        <f t="shared" si="7"/>
        <v>9.0429664218215008E-3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32305.15</v>
      </c>
      <c r="F55" s="184">
        <v>90465</v>
      </c>
      <c r="G55" s="186">
        <f t="shared" si="6"/>
        <v>1.8003275019617613</v>
      </c>
      <c r="H55" s="184">
        <v>89376.25</v>
      </c>
      <c r="I55" s="84">
        <f t="shared" si="7"/>
        <v>1.2181647809121551E-2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17613.416666666664</v>
      </c>
      <c r="F56" s="184">
        <v>44122.5</v>
      </c>
      <c r="G56" s="191">
        <f t="shared" si="6"/>
        <v>1.5050506006311479</v>
      </c>
      <c r="H56" s="184">
        <v>46246.666666666664</v>
      </c>
      <c r="I56" s="85">
        <f t="shared" si="7"/>
        <v>-4.5931238287444089E-2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4926.5874999999996</v>
      </c>
      <c r="F57" s="187">
        <v>38250</v>
      </c>
      <c r="G57" s="189">
        <f t="shared" si="6"/>
        <v>6.7639948544504689</v>
      </c>
      <c r="H57" s="187">
        <v>38250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41369.107142857145</v>
      </c>
      <c r="F58" s="190">
        <v>97206.857142857145</v>
      </c>
      <c r="G58" s="44">
        <f t="shared" si="6"/>
        <v>1.3497451082804197</v>
      </c>
      <c r="H58" s="190">
        <v>97206.857142857145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41882.571428571428</v>
      </c>
      <c r="F59" s="184">
        <v>99531.333333333328</v>
      </c>
      <c r="G59" s="48">
        <f t="shared" si="6"/>
        <v>1.3764379773834781</v>
      </c>
      <c r="H59" s="184">
        <v>99531.333333333328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281720</v>
      </c>
      <c r="F60" s="184">
        <v>598000</v>
      </c>
      <c r="G60" s="51">
        <f t="shared" si="6"/>
        <v>1.1226749964503762</v>
      </c>
      <c r="H60" s="184">
        <v>603400</v>
      </c>
      <c r="I60" s="51">
        <f t="shared" si="7"/>
        <v>-8.9492873715611536E-3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48280.525000000001</v>
      </c>
      <c r="F62" s="184">
        <v>193261.625</v>
      </c>
      <c r="G62" s="45">
        <f t="shared" ref="G62:G67" si="8">(F62-E62)/E62</f>
        <v>3.0028898815826879</v>
      </c>
      <c r="H62" s="184">
        <v>185115.375</v>
      </c>
      <c r="I62" s="44">
        <f t="shared" ref="I62:I67" si="9">(F62-H62)/H62</f>
        <v>4.4006339289753754E-2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345021.77380952379</v>
      </c>
      <c r="F63" s="184">
        <v>900578</v>
      </c>
      <c r="G63" s="48">
        <f t="shared" si="8"/>
        <v>1.6102062778715589</v>
      </c>
      <c r="H63" s="184">
        <v>900578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153791.44196428571</v>
      </c>
      <c r="F64" s="184">
        <v>527169</v>
      </c>
      <c r="G64" s="48">
        <f t="shared" si="8"/>
        <v>2.4278175252587988</v>
      </c>
      <c r="H64" s="184">
        <v>527169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76916.000000000015</v>
      </c>
      <c r="F65" s="184">
        <v>200376</v>
      </c>
      <c r="G65" s="48">
        <f t="shared" si="8"/>
        <v>1.6051276717458001</v>
      </c>
      <c r="H65" s="184">
        <v>200376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38145</v>
      </c>
      <c r="F66" s="184">
        <v>110274.77777777778</v>
      </c>
      <c r="G66" s="48">
        <f t="shared" si="8"/>
        <v>1.8909366306928244</v>
      </c>
      <c r="H66" s="184">
        <v>109108.11111111111</v>
      </c>
      <c r="I66" s="84">
        <f t="shared" si="9"/>
        <v>1.0692758354863162E-2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32192.916666666664</v>
      </c>
      <c r="F67" s="184">
        <v>102571.6</v>
      </c>
      <c r="G67" s="51">
        <f t="shared" si="8"/>
        <v>2.1861543041300497</v>
      </c>
      <c r="H67" s="184">
        <v>102571.6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41016.303571428572</v>
      </c>
      <c r="F69" s="190">
        <v>95131</v>
      </c>
      <c r="G69" s="45">
        <f>(F69-E69)/E69</f>
        <v>1.3193460091871132</v>
      </c>
      <c r="H69" s="190">
        <v>95131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25967.895833333332</v>
      </c>
      <c r="F70" s="184">
        <v>76118</v>
      </c>
      <c r="G70" s="48">
        <f>(F70-E70)/E70</f>
        <v>1.9312348019469556</v>
      </c>
      <c r="H70" s="184">
        <v>78819.600000000006</v>
      </c>
      <c r="I70" s="44">
        <f>(F70-H70)/H70</f>
        <v>-3.4275738521890566E-2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15495.303571428572</v>
      </c>
      <c r="F71" s="184">
        <v>40552.166666666664</v>
      </c>
      <c r="G71" s="48">
        <f>(F71-E71)/E71</f>
        <v>1.6170617748618914</v>
      </c>
      <c r="H71" s="184">
        <v>40552.166666666664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25006.0625</v>
      </c>
      <c r="F72" s="184">
        <v>49932.5</v>
      </c>
      <c r="G72" s="48">
        <f>(F72-E72)/E72</f>
        <v>0.99681577217524753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16546.5</v>
      </c>
      <c r="F73" s="193">
        <v>45382.875</v>
      </c>
      <c r="G73" s="48">
        <f>(F73-E73)/E73</f>
        <v>1.7427477109962832</v>
      </c>
      <c r="H73" s="193">
        <v>46509</v>
      </c>
      <c r="I73" s="59">
        <f>(F73-H73)/H73</f>
        <v>-2.4213055537637876E-2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15159.6</v>
      </c>
      <c r="F75" s="181">
        <v>28942</v>
      </c>
      <c r="G75" s="44">
        <f t="shared" ref="G75:G81" si="10">(F75-E75)/E75</f>
        <v>0.90915327581202665</v>
      </c>
      <c r="H75" s="181">
        <v>28942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13668.75</v>
      </c>
      <c r="F76" s="184">
        <v>41584.75</v>
      </c>
      <c r="G76" s="48">
        <f t="shared" si="10"/>
        <v>2.0423228166438041</v>
      </c>
      <c r="H76" s="184">
        <v>40972.25</v>
      </c>
      <c r="I76" s="44">
        <f t="shared" si="11"/>
        <v>1.4949142407361079E-2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6642.875</v>
      </c>
      <c r="F77" s="184">
        <v>19083.285714285714</v>
      </c>
      <c r="G77" s="48">
        <f t="shared" si="10"/>
        <v>1.8727449657393394</v>
      </c>
      <c r="H77" s="184">
        <v>19096.142857142859</v>
      </c>
      <c r="I77" s="44">
        <f t="shared" si="11"/>
        <v>-6.7328480695439275E-4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11590.822916666668</v>
      </c>
      <c r="F78" s="184">
        <v>34477.875</v>
      </c>
      <c r="G78" s="48">
        <f t="shared" si="10"/>
        <v>1.9745838796677324</v>
      </c>
      <c r="H78" s="184">
        <v>34477.875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21529.214285714286</v>
      </c>
      <c r="F79" s="184">
        <v>44404.75</v>
      </c>
      <c r="G79" s="48">
        <f t="shared" si="10"/>
        <v>1.0625346290256761</v>
      </c>
      <c r="H79" s="184">
        <v>47284</v>
      </c>
      <c r="I79" s="44">
        <f t="shared" si="11"/>
        <v>-6.0892690973690891E-2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56750</v>
      </c>
      <c r="F80" s="184">
        <v>156666</v>
      </c>
      <c r="G80" s="48">
        <f t="shared" si="10"/>
        <v>1.7606343612334803</v>
      </c>
      <c r="H80" s="184">
        <v>146666</v>
      </c>
      <c r="I80" s="44">
        <f t="shared" si="11"/>
        <v>6.8182128100582273E-2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25498.333333333336</v>
      </c>
      <c r="F81" s="187">
        <v>65597.3</v>
      </c>
      <c r="G81" s="51">
        <f t="shared" si="10"/>
        <v>1.572611281783123</v>
      </c>
      <c r="H81" s="187">
        <v>64830.333333333336</v>
      </c>
      <c r="I81" s="56">
        <f t="shared" si="11"/>
        <v>1.1830367472016707E-2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217</v>
      </c>
      <c r="F12" s="232" t="s">
        <v>224</v>
      </c>
      <c r="G12" s="224" t="s">
        <v>197</v>
      </c>
      <c r="H12" s="232" t="s">
        <v>219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11696.087500000001</v>
      </c>
      <c r="F15" s="155">
        <v>17750</v>
      </c>
      <c r="G15" s="44">
        <f>(F15-E15)/E15</f>
        <v>0.51760150563169072</v>
      </c>
      <c r="H15" s="155">
        <v>18233.2</v>
      </c>
      <c r="I15" s="118">
        <f>(F15-H15)/H15</f>
        <v>-2.6501107869161787E-2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10339.823958333334</v>
      </c>
      <c r="F16" s="155">
        <v>17500</v>
      </c>
      <c r="G16" s="48">
        <f t="shared" ref="G16:G39" si="0">(F16-E16)/E16</f>
        <v>0.69248529477099596</v>
      </c>
      <c r="H16" s="155">
        <v>16100</v>
      </c>
      <c r="I16" s="48">
        <f>(F16-H16)/H16</f>
        <v>8.6956521739130432E-2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6930.9083333333328</v>
      </c>
      <c r="F17" s="155">
        <v>16600</v>
      </c>
      <c r="G17" s="48">
        <f t="shared" si="0"/>
        <v>1.3950684674567668</v>
      </c>
      <c r="H17" s="155">
        <v>17000</v>
      </c>
      <c r="I17" s="48">
        <f t="shared" ref="I17:I29" si="1">(F17-H17)/H17</f>
        <v>-2.3529411764705882E-2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6079.0249999999996</v>
      </c>
      <c r="F18" s="155">
        <v>12200</v>
      </c>
      <c r="G18" s="48">
        <f t="shared" si="0"/>
        <v>1.0069007776740515</v>
      </c>
      <c r="H18" s="155">
        <v>11333.2</v>
      </c>
      <c r="I18" s="48">
        <f t="shared" si="1"/>
        <v>7.6483252744149868E-2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16542.545833333334</v>
      </c>
      <c r="F19" s="155">
        <v>26800</v>
      </c>
      <c r="G19" s="48">
        <f t="shared" si="0"/>
        <v>0.62006502928937524</v>
      </c>
      <c r="H19" s="155">
        <v>32166.6</v>
      </c>
      <c r="I19" s="48">
        <f t="shared" si="1"/>
        <v>-0.16683765147699783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10948.825000000001</v>
      </c>
      <c r="F20" s="155">
        <v>21150</v>
      </c>
      <c r="G20" s="48">
        <f t="shared" si="0"/>
        <v>0.9317141337084115</v>
      </c>
      <c r="H20" s="155">
        <v>17100</v>
      </c>
      <c r="I20" s="48">
        <f t="shared" si="1"/>
        <v>0.23684210526315788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10751.233333333334</v>
      </c>
      <c r="F21" s="155">
        <v>17000</v>
      </c>
      <c r="G21" s="48">
        <f t="shared" si="0"/>
        <v>0.58121393824584466</v>
      </c>
      <c r="H21" s="155">
        <v>17800</v>
      </c>
      <c r="I21" s="48">
        <f t="shared" si="1"/>
        <v>-4.49438202247191E-2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2248.0694444444443</v>
      </c>
      <c r="F22" s="155">
        <v>7400</v>
      </c>
      <c r="G22" s="48">
        <f t="shared" si="0"/>
        <v>2.2917132601429624</v>
      </c>
      <c r="H22" s="155">
        <v>7000</v>
      </c>
      <c r="I22" s="48">
        <f t="shared" si="1"/>
        <v>5.7142857142857141E-2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2992.5416666666665</v>
      </c>
      <c r="F23" s="155">
        <v>7600</v>
      </c>
      <c r="G23" s="48">
        <f t="shared" si="0"/>
        <v>1.5396471784018604</v>
      </c>
      <c r="H23" s="155">
        <v>6833.2</v>
      </c>
      <c r="I23" s="48">
        <f t="shared" si="1"/>
        <v>0.11221682374290233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2802.1944444444443</v>
      </c>
      <c r="F24" s="155">
        <v>7100</v>
      </c>
      <c r="G24" s="48">
        <f t="shared" si="0"/>
        <v>1.5337285262542255</v>
      </c>
      <c r="H24" s="155">
        <v>6500</v>
      </c>
      <c r="I24" s="48">
        <f t="shared" si="1"/>
        <v>9.2307692307692313E-2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3524.1652777777781</v>
      </c>
      <c r="F25" s="155">
        <v>7450</v>
      </c>
      <c r="G25" s="48">
        <f t="shared" si="0"/>
        <v>1.1139757680995379</v>
      </c>
      <c r="H25" s="155">
        <v>6900</v>
      </c>
      <c r="I25" s="48">
        <f t="shared" si="1"/>
        <v>7.9710144927536225E-2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8316.0249999999996</v>
      </c>
      <c r="F26" s="155">
        <v>24100</v>
      </c>
      <c r="G26" s="48">
        <f t="shared" si="0"/>
        <v>1.8980191858490085</v>
      </c>
      <c r="H26" s="155">
        <v>24800</v>
      </c>
      <c r="I26" s="48">
        <f t="shared" si="1"/>
        <v>-2.8225806451612902E-2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2770.6812500000001</v>
      </c>
      <c r="F27" s="155">
        <v>6900</v>
      </c>
      <c r="G27" s="48">
        <f t="shared" si="0"/>
        <v>1.4903622529657643</v>
      </c>
      <c r="H27" s="155">
        <v>6600</v>
      </c>
      <c r="I27" s="48">
        <f t="shared" si="1"/>
        <v>4.5454545454545456E-2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4533.3590277777785</v>
      </c>
      <c r="F28" s="155">
        <v>15650</v>
      </c>
      <c r="G28" s="48">
        <f t="shared" si="0"/>
        <v>2.4521863157331976</v>
      </c>
      <c r="H28" s="155">
        <v>14466.6</v>
      </c>
      <c r="I28" s="48">
        <f t="shared" si="1"/>
        <v>8.1802220286729399E-2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9215.1152777777788</v>
      </c>
      <c r="F29" s="155">
        <v>17000</v>
      </c>
      <c r="G29" s="48">
        <f t="shared" si="0"/>
        <v>0.84479515313231579</v>
      </c>
      <c r="H29" s="155">
        <v>18633.2</v>
      </c>
      <c r="I29" s="48">
        <f t="shared" si="1"/>
        <v>-8.7650001073352982E-2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9805.7249999999985</v>
      </c>
      <c r="F30" s="158">
        <v>18800</v>
      </c>
      <c r="G30" s="51">
        <f t="shared" si="0"/>
        <v>0.91724732235505302</v>
      </c>
      <c r="H30" s="158">
        <v>18100</v>
      </c>
      <c r="I30" s="51">
        <f>(F30-H30)/H30</f>
        <v>3.8674033149171269E-2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11324.712500000001</v>
      </c>
      <c r="F32" s="155">
        <v>16200</v>
      </c>
      <c r="G32" s="44">
        <f t="shared" si="0"/>
        <v>0.43049989127759297</v>
      </c>
      <c r="H32" s="155">
        <v>16100</v>
      </c>
      <c r="I32" s="45">
        <f>(F32-H32)/H32</f>
        <v>6.2111801242236021E-3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10559.433333333332</v>
      </c>
      <c r="F33" s="155">
        <v>16100</v>
      </c>
      <c r="G33" s="48">
        <f t="shared" si="0"/>
        <v>0.52470303014997666</v>
      </c>
      <c r="H33" s="155">
        <v>15300</v>
      </c>
      <c r="I33" s="48">
        <f>(F33-H33)/H33</f>
        <v>5.2287581699346407E-2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13432.87222222222</v>
      </c>
      <c r="F34" s="155">
        <v>37400</v>
      </c>
      <c r="G34" s="48">
        <f>(F34-E34)/E34</f>
        <v>1.7842146773441772</v>
      </c>
      <c r="H34" s="155">
        <v>38266.6</v>
      </c>
      <c r="I34" s="48">
        <f>(F34-H34)/H34</f>
        <v>-2.2646380917039889E-2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9126.1866071428576</v>
      </c>
      <c r="F35" s="155">
        <v>19750</v>
      </c>
      <c r="G35" s="48">
        <f t="shared" si="0"/>
        <v>1.1641021436644881</v>
      </c>
      <c r="H35" s="155">
        <v>15700</v>
      </c>
      <c r="I35" s="48">
        <f>(F35-H35)/H35</f>
        <v>0.25796178343949044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9277.7625000000007</v>
      </c>
      <c r="F36" s="155">
        <v>30200</v>
      </c>
      <c r="G36" s="55">
        <f t="shared" si="0"/>
        <v>2.2550951805459558</v>
      </c>
      <c r="H36" s="155">
        <v>33166.6</v>
      </c>
      <c r="I36" s="48">
        <f>(F36-H36)/H36</f>
        <v>-8.9445405920413876E-2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266958.04166666669</v>
      </c>
      <c r="F38" s="156">
        <v>473000</v>
      </c>
      <c r="G38" s="45">
        <f t="shared" si="0"/>
        <v>0.77181401634120705</v>
      </c>
      <c r="H38" s="156">
        <v>468000</v>
      </c>
      <c r="I38" s="45">
        <f>(F38-H38)/H38</f>
        <v>1.0683760683760684E-2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156076.9375</v>
      </c>
      <c r="F39" s="157">
        <v>382000</v>
      </c>
      <c r="G39" s="51">
        <f t="shared" si="0"/>
        <v>1.447510863031894</v>
      </c>
      <c r="H39" s="157">
        <v>367666.6</v>
      </c>
      <c r="I39" s="51">
        <f>(F39-H39)/H39</f>
        <v>3.8984775881192431E-2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223</v>
      </c>
      <c r="E12" s="232" t="s">
        <v>224</v>
      </c>
      <c r="F12" s="239" t="s">
        <v>186</v>
      </c>
      <c r="G12" s="224" t="s">
        <v>217</v>
      </c>
      <c r="H12" s="241" t="s">
        <v>225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22499.777777777777</v>
      </c>
      <c r="E15" s="144">
        <v>17750</v>
      </c>
      <c r="F15" s="67">
        <f t="shared" ref="F15:F30" si="0">D15-E15</f>
        <v>4749.7777777777774</v>
      </c>
      <c r="G15" s="42">
        <v>11696.087500000001</v>
      </c>
      <c r="H15" s="66">
        <f>AVERAGE(D15:E15)</f>
        <v>20124.888888888891</v>
      </c>
      <c r="I15" s="69">
        <f>(H15-G15)/G15</f>
        <v>0.72065136216609937</v>
      </c>
    </row>
    <row r="16" spans="1:9" ht="16.5" customHeight="1">
      <c r="A16" s="37"/>
      <c r="B16" s="34" t="s">
        <v>5</v>
      </c>
      <c r="C16" s="15" t="s">
        <v>164</v>
      </c>
      <c r="D16" s="144">
        <v>23487.25</v>
      </c>
      <c r="E16" s="144">
        <v>17500</v>
      </c>
      <c r="F16" s="71">
        <f t="shared" si="0"/>
        <v>5987.25</v>
      </c>
      <c r="G16" s="46">
        <v>10339.823958333334</v>
      </c>
      <c r="H16" s="68">
        <f t="shared" ref="H16:H30" si="1">AVERAGE(D16:E16)</f>
        <v>20493.625</v>
      </c>
      <c r="I16" s="72">
        <f t="shared" ref="I16:I39" si="2">(H16-G16)/G16</f>
        <v>0.98200908280292876</v>
      </c>
    </row>
    <row r="17" spans="1:9" ht="16.5">
      <c r="A17" s="37"/>
      <c r="B17" s="34" t="s">
        <v>6</v>
      </c>
      <c r="C17" s="15" t="s">
        <v>165</v>
      </c>
      <c r="D17" s="144">
        <v>20222</v>
      </c>
      <c r="E17" s="144">
        <v>16600</v>
      </c>
      <c r="F17" s="71">
        <f t="shared" si="0"/>
        <v>3622</v>
      </c>
      <c r="G17" s="46">
        <v>6930.9083333333328</v>
      </c>
      <c r="H17" s="68">
        <f t="shared" si="1"/>
        <v>18411</v>
      </c>
      <c r="I17" s="72">
        <f t="shared" si="2"/>
        <v>1.6563617803823214</v>
      </c>
    </row>
    <row r="18" spans="1:9" ht="16.5">
      <c r="A18" s="37"/>
      <c r="B18" s="34" t="s">
        <v>7</v>
      </c>
      <c r="C18" s="15" t="s">
        <v>166</v>
      </c>
      <c r="D18" s="144">
        <v>13349.777777777777</v>
      </c>
      <c r="E18" s="144">
        <v>12200</v>
      </c>
      <c r="F18" s="71">
        <f t="shared" si="0"/>
        <v>1149.7777777777774</v>
      </c>
      <c r="G18" s="46">
        <v>6079.0249999999996</v>
      </c>
      <c r="H18" s="68">
        <f t="shared" si="1"/>
        <v>12774.888888888889</v>
      </c>
      <c r="I18" s="72">
        <f t="shared" si="2"/>
        <v>1.1014700365418615</v>
      </c>
    </row>
    <row r="19" spans="1:9" ht="16.5">
      <c r="A19" s="37"/>
      <c r="B19" s="34" t="s">
        <v>8</v>
      </c>
      <c r="C19" s="15" t="s">
        <v>167</v>
      </c>
      <c r="D19" s="144">
        <v>32355.428571428572</v>
      </c>
      <c r="E19" s="144">
        <v>26800</v>
      </c>
      <c r="F19" s="71">
        <f t="shared" si="0"/>
        <v>5555.4285714285725</v>
      </c>
      <c r="G19" s="46">
        <v>16542.545833333334</v>
      </c>
      <c r="H19" s="68">
        <f t="shared" si="1"/>
        <v>29577.714285714286</v>
      </c>
      <c r="I19" s="72">
        <f t="shared" si="2"/>
        <v>0.78797837912680924</v>
      </c>
    </row>
    <row r="20" spans="1:9" ht="16.5">
      <c r="A20" s="37"/>
      <c r="B20" s="34" t="s">
        <v>9</v>
      </c>
      <c r="C20" s="15" t="s">
        <v>168</v>
      </c>
      <c r="D20" s="144">
        <v>26933.111111111109</v>
      </c>
      <c r="E20" s="144">
        <v>21150</v>
      </c>
      <c r="F20" s="71">
        <f t="shared" si="0"/>
        <v>5783.1111111111095</v>
      </c>
      <c r="G20" s="46">
        <v>10948.825000000001</v>
      </c>
      <c r="H20" s="68">
        <f t="shared" si="1"/>
        <v>24041.555555555555</v>
      </c>
      <c r="I20" s="72">
        <f t="shared" si="2"/>
        <v>1.1958114734280212</v>
      </c>
    </row>
    <row r="21" spans="1:9" ht="16.5">
      <c r="A21" s="37"/>
      <c r="B21" s="34" t="s">
        <v>10</v>
      </c>
      <c r="C21" s="15" t="s">
        <v>169</v>
      </c>
      <c r="D21" s="144">
        <v>23277.555555555555</v>
      </c>
      <c r="E21" s="144">
        <v>17000</v>
      </c>
      <c r="F21" s="71">
        <f t="shared" si="0"/>
        <v>6277.5555555555547</v>
      </c>
      <c r="G21" s="46">
        <v>10751.233333333334</v>
      </c>
      <c r="H21" s="68">
        <f t="shared" si="1"/>
        <v>20138.777777777777</v>
      </c>
      <c r="I21" s="72">
        <f t="shared" si="2"/>
        <v>0.87315977185046467</v>
      </c>
    </row>
    <row r="22" spans="1:9" ht="16.5">
      <c r="A22" s="37"/>
      <c r="B22" s="34" t="s">
        <v>11</v>
      </c>
      <c r="C22" s="15" t="s">
        <v>170</v>
      </c>
      <c r="D22" s="144">
        <v>7605.333333333333</v>
      </c>
      <c r="E22" s="144">
        <v>7400</v>
      </c>
      <c r="F22" s="71">
        <f t="shared" si="0"/>
        <v>205.33333333333303</v>
      </c>
      <c r="G22" s="46">
        <v>2248.0694444444443</v>
      </c>
      <c r="H22" s="68">
        <f t="shared" si="1"/>
        <v>7502.6666666666661</v>
      </c>
      <c r="I22" s="72">
        <f t="shared" si="2"/>
        <v>2.3373820747431435</v>
      </c>
    </row>
    <row r="23" spans="1:9" ht="16.5">
      <c r="A23" s="37"/>
      <c r="B23" s="34" t="s">
        <v>12</v>
      </c>
      <c r="C23" s="15" t="s">
        <v>171</v>
      </c>
      <c r="D23" s="144">
        <v>8743.75</v>
      </c>
      <c r="E23" s="144">
        <v>7600</v>
      </c>
      <c r="F23" s="71">
        <f t="shared" si="0"/>
        <v>1143.75</v>
      </c>
      <c r="G23" s="46">
        <v>2992.5416666666665</v>
      </c>
      <c r="H23" s="68">
        <f t="shared" si="1"/>
        <v>8171.875</v>
      </c>
      <c r="I23" s="72">
        <f t="shared" si="2"/>
        <v>1.73074727447404</v>
      </c>
    </row>
    <row r="24" spans="1:9" ht="16.5">
      <c r="A24" s="37"/>
      <c r="B24" s="34" t="s">
        <v>13</v>
      </c>
      <c r="C24" s="15" t="s">
        <v>172</v>
      </c>
      <c r="D24" s="144">
        <v>7993.5</v>
      </c>
      <c r="E24" s="144">
        <v>7100</v>
      </c>
      <c r="F24" s="71">
        <f t="shared" si="0"/>
        <v>893.5</v>
      </c>
      <c r="G24" s="46">
        <v>2802.1944444444443</v>
      </c>
      <c r="H24" s="68">
        <f t="shared" si="1"/>
        <v>7546.75</v>
      </c>
      <c r="I24" s="72">
        <f t="shared" si="2"/>
        <v>1.6931571486632502</v>
      </c>
    </row>
    <row r="25" spans="1:9" ht="16.5">
      <c r="A25" s="37"/>
      <c r="B25" s="34" t="s">
        <v>14</v>
      </c>
      <c r="C25" s="15" t="s">
        <v>173</v>
      </c>
      <c r="D25" s="144">
        <v>8868.75</v>
      </c>
      <c r="E25" s="144">
        <v>7450</v>
      </c>
      <c r="F25" s="71">
        <f t="shared" si="0"/>
        <v>1418.75</v>
      </c>
      <c r="G25" s="46">
        <v>3524.1652777777781</v>
      </c>
      <c r="H25" s="68">
        <f t="shared" si="1"/>
        <v>8159.375</v>
      </c>
      <c r="I25" s="72">
        <f t="shared" si="2"/>
        <v>1.3152645681660629</v>
      </c>
    </row>
    <row r="26" spans="1:9" ht="16.5">
      <c r="A26" s="37"/>
      <c r="B26" s="34" t="s">
        <v>15</v>
      </c>
      <c r="C26" s="15" t="s">
        <v>174</v>
      </c>
      <c r="D26" s="144">
        <v>27772</v>
      </c>
      <c r="E26" s="144">
        <v>24100</v>
      </c>
      <c r="F26" s="71">
        <f t="shared" si="0"/>
        <v>3672</v>
      </c>
      <c r="G26" s="46">
        <v>8316.0249999999996</v>
      </c>
      <c r="H26" s="68">
        <f t="shared" si="1"/>
        <v>25936</v>
      </c>
      <c r="I26" s="72">
        <f t="shared" si="2"/>
        <v>2.1187977429120282</v>
      </c>
    </row>
    <row r="27" spans="1:9" ht="16.5">
      <c r="A27" s="37"/>
      <c r="B27" s="34" t="s">
        <v>16</v>
      </c>
      <c r="C27" s="15" t="s">
        <v>175</v>
      </c>
      <c r="D27" s="144">
        <v>7868.5</v>
      </c>
      <c r="E27" s="144">
        <v>6900</v>
      </c>
      <c r="F27" s="71">
        <f t="shared" si="0"/>
        <v>968.5</v>
      </c>
      <c r="G27" s="46">
        <v>2770.6812500000001</v>
      </c>
      <c r="H27" s="68">
        <f t="shared" si="1"/>
        <v>7384.25</v>
      </c>
      <c r="I27" s="72">
        <f t="shared" si="2"/>
        <v>1.6651387632554269</v>
      </c>
    </row>
    <row r="28" spans="1:9" ht="16.5">
      <c r="A28" s="37"/>
      <c r="B28" s="34" t="s">
        <v>17</v>
      </c>
      <c r="C28" s="15" t="s">
        <v>176</v>
      </c>
      <c r="D28" s="144">
        <v>18377.555555555555</v>
      </c>
      <c r="E28" s="144">
        <v>15650</v>
      </c>
      <c r="F28" s="71">
        <f t="shared" si="0"/>
        <v>2727.5555555555547</v>
      </c>
      <c r="G28" s="46">
        <v>4533.3590277777785</v>
      </c>
      <c r="H28" s="68">
        <f t="shared" si="1"/>
        <v>17013.777777777777</v>
      </c>
      <c r="I28" s="72">
        <f t="shared" si="2"/>
        <v>2.7530179439853044</v>
      </c>
    </row>
    <row r="29" spans="1:9" ht="16.5">
      <c r="A29" s="37"/>
      <c r="B29" s="34" t="s">
        <v>18</v>
      </c>
      <c r="C29" s="15" t="s">
        <v>177</v>
      </c>
      <c r="D29" s="144">
        <v>26687.5</v>
      </c>
      <c r="E29" s="144">
        <v>17000</v>
      </c>
      <c r="F29" s="71">
        <f t="shared" si="0"/>
        <v>9687.5</v>
      </c>
      <c r="G29" s="46">
        <v>9215.1152777777788</v>
      </c>
      <c r="H29" s="68">
        <f t="shared" si="1"/>
        <v>21843.75</v>
      </c>
      <c r="I29" s="72">
        <f t="shared" si="2"/>
        <v>1.3704261250725895</v>
      </c>
    </row>
    <row r="30" spans="1:9" ht="17.25" thickBot="1">
      <c r="A30" s="38"/>
      <c r="B30" s="36" t="s">
        <v>19</v>
      </c>
      <c r="C30" s="16" t="s">
        <v>178</v>
      </c>
      <c r="D30" s="155">
        <v>22333.333333333332</v>
      </c>
      <c r="E30" s="147">
        <v>18800</v>
      </c>
      <c r="F30" s="74">
        <f t="shared" si="0"/>
        <v>3533.3333333333321</v>
      </c>
      <c r="G30" s="49">
        <v>9805.7249999999985</v>
      </c>
      <c r="H30" s="100">
        <f t="shared" si="1"/>
        <v>20566.666666666664</v>
      </c>
      <c r="I30" s="75">
        <f t="shared" si="2"/>
        <v>1.0974141806614675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18655.333333333332</v>
      </c>
      <c r="E32" s="144">
        <v>16200</v>
      </c>
      <c r="F32" s="67">
        <f>D32-E32</f>
        <v>2455.3333333333321</v>
      </c>
      <c r="G32" s="54">
        <v>11324.712500000001</v>
      </c>
      <c r="H32" s="68">
        <f>AVERAGE(D32:E32)</f>
        <v>17427.666666666664</v>
      </c>
      <c r="I32" s="78">
        <f t="shared" si="2"/>
        <v>0.53890588098078973</v>
      </c>
    </row>
    <row r="33" spans="1:9" ht="16.5">
      <c r="A33" s="37"/>
      <c r="B33" s="34" t="s">
        <v>27</v>
      </c>
      <c r="C33" s="15" t="s">
        <v>180</v>
      </c>
      <c r="D33" s="47">
        <v>18544.222222222223</v>
      </c>
      <c r="E33" s="144">
        <v>16100</v>
      </c>
      <c r="F33" s="79">
        <f>D33-E33</f>
        <v>2444.2222222222226</v>
      </c>
      <c r="G33" s="46">
        <v>10559.433333333332</v>
      </c>
      <c r="H33" s="68">
        <f>AVERAGE(D33:E33)</f>
        <v>17322.111111111109</v>
      </c>
      <c r="I33" s="72">
        <f t="shared" si="2"/>
        <v>0.64043945960904891</v>
      </c>
    </row>
    <row r="34" spans="1:9" ht="16.5">
      <c r="A34" s="37"/>
      <c r="B34" s="39" t="s">
        <v>28</v>
      </c>
      <c r="C34" s="15" t="s">
        <v>181</v>
      </c>
      <c r="D34" s="47">
        <v>43128.571428571428</v>
      </c>
      <c r="E34" s="144">
        <v>37400</v>
      </c>
      <c r="F34" s="71">
        <f>D34-E34</f>
        <v>5728.5714285714275</v>
      </c>
      <c r="G34" s="46">
        <v>13432.87222222222</v>
      </c>
      <c r="H34" s="68">
        <f>AVERAGE(D34:E34)</f>
        <v>40264.28571428571</v>
      </c>
      <c r="I34" s="72">
        <f t="shared" si="2"/>
        <v>1.9974442582484961</v>
      </c>
    </row>
    <row r="35" spans="1:9" ht="16.5">
      <c r="A35" s="37"/>
      <c r="B35" s="34" t="s">
        <v>29</v>
      </c>
      <c r="C35" s="15" t="s">
        <v>182</v>
      </c>
      <c r="D35" s="47">
        <v>26250</v>
      </c>
      <c r="E35" s="144">
        <v>19750</v>
      </c>
      <c r="F35" s="79">
        <f>D35-E35</f>
        <v>6500</v>
      </c>
      <c r="G35" s="46">
        <v>9126.1866071428576</v>
      </c>
      <c r="H35" s="68">
        <f>AVERAGE(D35:E35)</f>
        <v>23000</v>
      </c>
      <c r="I35" s="72">
        <f t="shared" si="2"/>
        <v>1.5202202179383912</v>
      </c>
    </row>
    <row r="36" spans="1:9" ht="17.25" thickBot="1">
      <c r="A36" s="38"/>
      <c r="B36" s="39" t="s">
        <v>30</v>
      </c>
      <c r="C36" s="15" t="s">
        <v>183</v>
      </c>
      <c r="D36" s="50">
        <v>32487.555555555555</v>
      </c>
      <c r="E36" s="144">
        <v>30200</v>
      </c>
      <c r="F36" s="71">
        <f>D36-E36</f>
        <v>2287.5555555555547</v>
      </c>
      <c r="G36" s="49">
        <v>9277.7625000000007</v>
      </c>
      <c r="H36" s="68">
        <f>AVERAGE(D36:E36)</f>
        <v>31343.777777777777</v>
      </c>
      <c r="I36" s="80">
        <f t="shared" si="2"/>
        <v>2.3783768206803932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582424.5</v>
      </c>
      <c r="E38" s="145">
        <v>473000</v>
      </c>
      <c r="F38" s="67">
        <f>D38-E38</f>
        <v>109424.5</v>
      </c>
      <c r="G38" s="46">
        <v>266958.04166666669</v>
      </c>
      <c r="H38" s="67">
        <f>AVERAGE(D38:E38)</f>
        <v>527712.25</v>
      </c>
      <c r="I38" s="78">
        <f t="shared" si="2"/>
        <v>0.97676101721977826</v>
      </c>
    </row>
    <row r="39" spans="1:9" ht="17.25" thickBot="1">
      <c r="A39" s="38"/>
      <c r="B39" s="36" t="s">
        <v>32</v>
      </c>
      <c r="C39" s="16" t="s">
        <v>185</v>
      </c>
      <c r="D39" s="57">
        <v>314116.33333333331</v>
      </c>
      <c r="E39" s="146">
        <v>382000</v>
      </c>
      <c r="F39" s="74">
        <f>D39-E39</f>
        <v>-67883.666666666686</v>
      </c>
      <c r="G39" s="46">
        <v>156076.9375</v>
      </c>
      <c r="H39" s="81">
        <f>AVERAGE(D39:E39)</f>
        <v>348058.16666666663</v>
      </c>
      <c r="I39" s="75">
        <f t="shared" si="2"/>
        <v>1.2300422614754767</v>
      </c>
    </row>
    <row r="40" spans="1:9" ht="15.75" customHeight="1" thickBot="1">
      <c r="A40" s="234"/>
      <c r="B40" s="235"/>
      <c r="C40" s="236"/>
      <c r="D40" s="83">
        <f>SUM(D15:D39)</f>
        <v>1333981.638888889</v>
      </c>
      <c r="E40" s="83">
        <f>SUM(E15:E39)</f>
        <v>1215650</v>
      </c>
      <c r="F40" s="83">
        <f>SUM(F15:F39)</f>
        <v>118331.63888888888</v>
      </c>
      <c r="G40" s="83">
        <f>SUM(G15:G39)</f>
        <v>596252.27167658729</v>
      </c>
      <c r="H40" s="83">
        <f>AVERAGE(D40:E40)</f>
        <v>1274815.8194444445</v>
      </c>
      <c r="I40" s="75">
        <f>(H40-G40)/G40</f>
        <v>1.1380477358347345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225</v>
      </c>
      <c r="G13" s="224" t="s">
        <v>197</v>
      </c>
      <c r="H13" s="241" t="s">
        <v>220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11696.087500000001</v>
      </c>
      <c r="F16" s="42">
        <v>20124.888888888891</v>
      </c>
      <c r="G16" s="21">
        <f t="shared" ref="G16:G31" si="0">(F16-E16)/E16</f>
        <v>0.72065136216609937</v>
      </c>
      <c r="H16" s="181">
        <v>21116.488888888889</v>
      </c>
      <c r="I16" s="21">
        <f t="shared" ref="I16:I31" si="1">(F16-H16)/H16</f>
        <v>-4.6958564239425259E-2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10339.823958333334</v>
      </c>
      <c r="F17" s="46">
        <v>20493.625</v>
      </c>
      <c r="G17" s="21">
        <f t="shared" si="0"/>
        <v>0.98200908280292876</v>
      </c>
      <c r="H17" s="184">
        <v>19924.875</v>
      </c>
      <c r="I17" s="21">
        <f t="shared" si="1"/>
        <v>2.854472110866442E-2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6930.9083333333328</v>
      </c>
      <c r="F18" s="46">
        <v>18411</v>
      </c>
      <c r="G18" s="21">
        <f t="shared" si="0"/>
        <v>1.6563617803823214</v>
      </c>
      <c r="H18" s="184">
        <v>18583.222222222223</v>
      </c>
      <c r="I18" s="21">
        <f t="shared" si="1"/>
        <v>-9.2676189394256675E-3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6079.0249999999996</v>
      </c>
      <c r="F19" s="46">
        <v>12774.888888888889</v>
      </c>
      <c r="G19" s="21">
        <f t="shared" si="0"/>
        <v>1.1014700365418615</v>
      </c>
      <c r="H19" s="184">
        <v>12447.725</v>
      </c>
      <c r="I19" s="21">
        <f t="shared" si="1"/>
        <v>2.6283026728891289E-2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16542.545833333334</v>
      </c>
      <c r="F20" s="46">
        <v>29577.714285714286</v>
      </c>
      <c r="G20" s="21">
        <f t="shared" si="0"/>
        <v>0.78797837912680924</v>
      </c>
      <c r="H20" s="184">
        <v>35738.800000000003</v>
      </c>
      <c r="I20" s="21">
        <f t="shared" si="1"/>
        <v>-0.17239207008309501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10948.825000000001</v>
      </c>
      <c r="F21" s="46">
        <v>24041.555555555555</v>
      </c>
      <c r="G21" s="21">
        <f t="shared" si="0"/>
        <v>1.1958114734280212</v>
      </c>
      <c r="H21" s="184">
        <v>19438.777777777777</v>
      </c>
      <c r="I21" s="21">
        <f t="shared" si="1"/>
        <v>0.23678329113055804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10751.233333333334</v>
      </c>
      <c r="F22" s="46">
        <v>20138.777777777777</v>
      </c>
      <c r="G22" s="21">
        <f t="shared" si="0"/>
        <v>0.87315977185046467</v>
      </c>
      <c r="H22" s="184">
        <v>20844.333333333336</v>
      </c>
      <c r="I22" s="21">
        <f t="shared" si="1"/>
        <v>-3.3848794503169126E-2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2248.0694444444443</v>
      </c>
      <c r="F23" s="46">
        <v>7502.6666666666661</v>
      </c>
      <c r="G23" s="21">
        <f t="shared" si="0"/>
        <v>2.3373820747431435</v>
      </c>
      <c r="H23" s="184">
        <v>7608.2222222222226</v>
      </c>
      <c r="I23" s="21">
        <f t="shared" si="1"/>
        <v>-1.3873879136606728E-2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2992.5416666666665</v>
      </c>
      <c r="F24" s="46">
        <v>8171.875</v>
      </c>
      <c r="G24" s="21">
        <f t="shared" si="0"/>
        <v>1.73074727447404</v>
      </c>
      <c r="H24" s="184">
        <v>8069.6</v>
      </c>
      <c r="I24" s="21">
        <f t="shared" si="1"/>
        <v>1.2674110240904089E-2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2802.1944444444443</v>
      </c>
      <c r="F25" s="46">
        <v>7546.75</v>
      </c>
      <c r="G25" s="21">
        <f t="shared" si="0"/>
        <v>1.6931571486632502</v>
      </c>
      <c r="H25" s="184">
        <v>7874.875</v>
      </c>
      <c r="I25" s="21">
        <f t="shared" si="1"/>
        <v>-4.1667328052826233E-2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3524.1652777777781</v>
      </c>
      <c r="F26" s="46">
        <v>8159.375</v>
      </c>
      <c r="G26" s="21">
        <f t="shared" si="0"/>
        <v>1.3152645681660629</v>
      </c>
      <c r="H26" s="184">
        <v>7558.2222222222226</v>
      </c>
      <c r="I26" s="21">
        <f t="shared" si="1"/>
        <v>7.9536266611784021E-2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8316.0249999999996</v>
      </c>
      <c r="F27" s="46">
        <v>25936</v>
      </c>
      <c r="G27" s="21">
        <f t="shared" si="0"/>
        <v>2.1187977429120282</v>
      </c>
      <c r="H27" s="184">
        <v>27008.222222222223</v>
      </c>
      <c r="I27" s="21">
        <f t="shared" si="1"/>
        <v>-3.9699844491800862E-2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2770.6812500000001</v>
      </c>
      <c r="F28" s="46">
        <v>7384.25</v>
      </c>
      <c r="G28" s="21">
        <f t="shared" si="0"/>
        <v>1.6651387632554269</v>
      </c>
      <c r="H28" s="184">
        <v>7671.75</v>
      </c>
      <c r="I28" s="21">
        <f t="shared" si="1"/>
        <v>-3.7475152344641056E-2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4533.3590277777785</v>
      </c>
      <c r="F29" s="46">
        <v>17013.777777777777</v>
      </c>
      <c r="G29" s="21">
        <f t="shared" si="0"/>
        <v>2.7530179439853044</v>
      </c>
      <c r="H29" s="184">
        <v>15691.633333333335</v>
      </c>
      <c r="I29" s="21">
        <f t="shared" si="1"/>
        <v>8.4257923720142291E-2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9215.1152777777788</v>
      </c>
      <c r="F30" s="46">
        <v>21843.75</v>
      </c>
      <c r="G30" s="21">
        <f t="shared" si="0"/>
        <v>1.3704261250725895</v>
      </c>
      <c r="H30" s="184">
        <v>20302.711111111112</v>
      </c>
      <c r="I30" s="21">
        <f t="shared" si="1"/>
        <v>7.5903108725490387E-2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9805.7249999999985</v>
      </c>
      <c r="F31" s="49">
        <v>20566.666666666664</v>
      </c>
      <c r="G31" s="23">
        <f t="shared" si="0"/>
        <v>1.0974141806614675</v>
      </c>
      <c r="H31" s="187">
        <v>20160.555555555555</v>
      </c>
      <c r="I31" s="23">
        <f t="shared" si="1"/>
        <v>2.0143845242359865E-2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11324.712500000001</v>
      </c>
      <c r="F33" s="54">
        <v>17427.666666666664</v>
      </c>
      <c r="G33" s="21">
        <f>(F33-E33)/E33</f>
        <v>0.53890588098078973</v>
      </c>
      <c r="H33" s="190">
        <v>17410.444444444445</v>
      </c>
      <c r="I33" s="21">
        <f>(F33-H33)/H33</f>
        <v>9.8918912019586511E-4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10559.433333333332</v>
      </c>
      <c r="F34" s="46">
        <v>17322.111111111109</v>
      </c>
      <c r="G34" s="21">
        <f>(F34-E34)/E34</f>
        <v>0.64043945960904891</v>
      </c>
      <c r="H34" s="184">
        <v>16843.777777777777</v>
      </c>
      <c r="I34" s="21">
        <f>(F34-H34)/H34</f>
        <v>2.8398221565497244E-2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13432.87222222222</v>
      </c>
      <c r="F35" s="46">
        <v>40264.28571428571</v>
      </c>
      <c r="G35" s="21">
        <f>(F35-E35)/E35</f>
        <v>1.9974442582484961</v>
      </c>
      <c r="H35" s="184">
        <v>39758.300000000003</v>
      </c>
      <c r="I35" s="21">
        <f>(F35-H35)/H35</f>
        <v>1.2726542993178963E-2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9126.1866071428576</v>
      </c>
      <c r="F36" s="46">
        <v>23000</v>
      </c>
      <c r="G36" s="21">
        <f>(F36-E36)/E36</f>
        <v>1.5202202179383912</v>
      </c>
      <c r="H36" s="184">
        <v>22475</v>
      </c>
      <c r="I36" s="21">
        <f>(F36-H36)/H36</f>
        <v>2.3359288097886542E-2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9277.7625000000007</v>
      </c>
      <c r="F37" s="49">
        <v>31343.777777777777</v>
      </c>
      <c r="G37" s="23">
        <f>(F37-E37)/E37</f>
        <v>2.3783768206803932</v>
      </c>
      <c r="H37" s="187">
        <v>33777.633333333331</v>
      </c>
      <c r="I37" s="23">
        <f>(F37-H37)/H37</f>
        <v>-7.2055242341496809E-2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266958.04166666669</v>
      </c>
      <c r="F39" s="46">
        <v>527712.25</v>
      </c>
      <c r="G39" s="21">
        <f t="shared" ref="G39:G44" si="2">(F39-E39)/E39</f>
        <v>0.97676101721977826</v>
      </c>
      <c r="H39" s="184">
        <v>523337.25</v>
      </c>
      <c r="I39" s="21">
        <f t="shared" ref="I39:I44" si="3">(F39-H39)/H39</f>
        <v>8.3598100460076166E-3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156076.9375</v>
      </c>
      <c r="F40" s="46">
        <v>348058.16666666663</v>
      </c>
      <c r="G40" s="21">
        <f t="shared" si="2"/>
        <v>1.2300422614754767</v>
      </c>
      <c r="H40" s="184">
        <v>357808.1333333333</v>
      </c>
      <c r="I40" s="21">
        <f t="shared" si="3"/>
        <v>-2.7249147681010444E-2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117911.375</v>
      </c>
      <c r="F41" s="57">
        <v>238169.60000000001</v>
      </c>
      <c r="G41" s="21">
        <f t="shared" si="2"/>
        <v>1.0199035080372865</v>
      </c>
      <c r="H41" s="192">
        <v>237569.6</v>
      </c>
      <c r="I41" s="21">
        <f t="shared" si="3"/>
        <v>2.5255756628794258E-3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42493.75</v>
      </c>
      <c r="F42" s="47">
        <v>111141.14285714286</v>
      </c>
      <c r="G42" s="21">
        <f t="shared" si="2"/>
        <v>1.6154703422772256</v>
      </c>
      <c r="H42" s="185">
        <v>110444.25</v>
      </c>
      <c r="I42" s="21">
        <f t="shared" si="3"/>
        <v>6.3099061937842401E-3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35862.166666666664</v>
      </c>
      <c r="F43" s="47">
        <v>115666</v>
      </c>
      <c r="G43" s="21">
        <f t="shared" si="2"/>
        <v>2.225293136220623</v>
      </c>
      <c r="H43" s="185">
        <v>113666</v>
      </c>
      <c r="I43" s="21">
        <f t="shared" si="3"/>
        <v>1.7595411116780743E-2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74667.05357142858</v>
      </c>
      <c r="F44" s="50">
        <v>255896.625</v>
      </c>
      <c r="G44" s="31">
        <f t="shared" si="2"/>
        <v>2.427169183195399</v>
      </c>
      <c r="H44" s="188">
        <v>255896.625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73034.052083333343</v>
      </c>
      <c r="F46" s="43">
        <v>174135.33333333334</v>
      </c>
      <c r="G46" s="21">
        <f t="shared" ref="G46:G51" si="4">(F46-E46)/E46</f>
        <v>1.384303326544738</v>
      </c>
      <c r="H46" s="182">
        <v>171048.11111111112</v>
      </c>
      <c r="I46" s="21">
        <f t="shared" ref="I46:I51" si="5">(F46-H46)/H46</f>
        <v>1.8048853051740459E-2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39036.872222222228</v>
      </c>
      <c r="F47" s="47">
        <v>138385.79999999999</v>
      </c>
      <c r="G47" s="21">
        <f t="shared" si="4"/>
        <v>2.5450022535673886</v>
      </c>
      <c r="H47" s="185">
        <v>134317.55555555556</v>
      </c>
      <c r="I47" s="21">
        <f t="shared" si="5"/>
        <v>3.0288255527117194E-2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114487.36458333333</v>
      </c>
      <c r="F48" s="47">
        <v>403283.5</v>
      </c>
      <c r="G48" s="21">
        <f t="shared" si="4"/>
        <v>2.5225153576354451</v>
      </c>
      <c r="H48" s="185">
        <v>403886.33333333331</v>
      </c>
      <c r="I48" s="21">
        <f t="shared" si="5"/>
        <v>-1.4925816587009562E-3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177118.75</v>
      </c>
      <c r="F49" s="47">
        <v>473363.33333333331</v>
      </c>
      <c r="G49" s="21">
        <f t="shared" si="4"/>
        <v>1.6725760730206898</v>
      </c>
      <c r="H49" s="185">
        <v>473363.33333333331</v>
      </c>
      <c r="I49" s="21">
        <f t="shared" si="5"/>
        <v>0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16640</v>
      </c>
      <c r="F50" s="47">
        <v>37996</v>
      </c>
      <c r="G50" s="21">
        <f t="shared" si="4"/>
        <v>1.2834134615384616</v>
      </c>
      <c r="H50" s="185">
        <v>35183.599999999999</v>
      </c>
      <c r="I50" s="21">
        <f t="shared" si="5"/>
        <v>7.9934969701792924E-2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171671.25</v>
      </c>
      <c r="F51" s="50">
        <v>724250</v>
      </c>
      <c r="G51" s="31">
        <f t="shared" si="4"/>
        <v>3.2188194004529005</v>
      </c>
      <c r="H51" s="188">
        <v>654100</v>
      </c>
      <c r="I51" s="31">
        <f t="shared" si="5"/>
        <v>0.10724659837945268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23144.1875</v>
      </c>
      <c r="F53" s="66">
        <v>75816.666666666672</v>
      </c>
      <c r="G53" s="22">
        <f t="shared" ref="G53:G61" si="6">(F53-E53)/E53</f>
        <v>2.2758404963089185</v>
      </c>
      <c r="H53" s="143">
        <v>75816.666666666672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37908.125</v>
      </c>
      <c r="F54" s="70">
        <v>75615</v>
      </c>
      <c r="G54" s="21">
        <f t="shared" si="6"/>
        <v>0.99469111173396207</v>
      </c>
      <c r="H54" s="196">
        <v>75615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25466</v>
      </c>
      <c r="F55" s="70">
        <v>61370.75</v>
      </c>
      <c r="G55" s="21">
        <f t="shared" si="6"/>
        <v>1.4099092908191313</v>
      </c>
      <c r="H55" s="196">
        <v>60820.75</v>
      </c>
      <c r="I55" s="21">
        <f t="shared" si="7"/>
        <v>9.0429664218215008E-3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32305.15</v>
      </c>
      <c r="F56" s="70">
        <v>90465</v>
      </c>
      <c r="G56" s="21">
        <f t="shared" si="6"/>
        <v>1.8003275019617613</v>
      </c>
      <c r="H56" s="196">
        <v>89376.25</v>
      </c>
      <c r="I56" s="21">
        <f t="shared" si="7"/>
        <v>1.2181647809121551E-2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17613.416666666664</v>
      </c>
      <c r="F57" s="98">
        <v>44122.5</v>
      </c>
      <c r="G57" s="21">
        <f t="shared" si="6"/>
        <v>1.5050506006311479</v>
      </c>
      <c r="H57" s="201">
        <v>46246.666666666664</v>
      </c>
      <c r="I57" s="21">
        <f t="shared" si="7"/>
        <v>-4.5931238287444089E-2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4926.5874999999996</v>
      </c>
      <c r="F58" s="50">
        <v>38250</v>
      </c>
      <c r="G58" s="29">
        <f t="shared" si="6"/>
        <v>6.7639948544504689</v>
      </c>
      <c r="H58" s="188">
        <v>38250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41369.107142857145</v>
      </c>
      <c r="F59" s="68">
        <v>97206.857142857145</v>
      </c>
      <c r="G59" s="21">
        <f t="shared" si="6"/>
        <v>1.3497451082804197</v>
      </c>
      <c r="H59" s="195">
        <v>97206.857142857145</v>
      </c>
      <c r="I59" s="21">
        <f t="shared" si="7"/>
        <v>0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41882.571428571428</v>
      </c>
      <c r="F60" s="70">
        <v>99531.333333333328</v>
      </c>
      <c r="G60" s="21">
        <f t="shared" si="6"/>
        <v>1.3764379773834781</v>
      </c>
      <c r="H60" s="196">
        <v>99531.333333333328</v>
      </c>
      <c r="I60" s="21">
        <f t="shared" si="7"/>
        <v>0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281720</v>
      </c>
      <c r="F61" s="73">
        <v>598000</v>
      </c>
      <c r="G61" s="29">
        <f t="shared" si="6"/>
        <v>1.1226749964503762</v>
      </c>
      <c r="H61" s="197">
        <v>603400</v>
      </c>
      <c r="I61" s="29">
        <f t="shared" si="7"/>
        <v>-8.9492873715611536E-3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48280.525000000001</v>
      </c>
      <c r="F63" s="54">
        <v>193261.625</v>
      </c>
      <c r="G63" s="21">
        <f t="shared" ref="G63:G68" si="8">(F63-E63)/E63</f>
        <v>3.0028898815826879</v>
      </c>
      <c r="H63" s="190">
        <v>185115.375</v>
      </c>
      <c r="I63" s="21">
        <f t="shared" ref="I63:I74" si="9">(F63-H63)/H63</f>
        <v>4.4006339289753754E-2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345021.77380952379</v>
      </c>
      <c r="F64" s="46">
        <v>900578</v>
      </c>
      <c r="G64" s="21">
        <f t="shared" si="8"/>
        <v>1.6102062778715589</v>
      </c>
      <c r="H64" s="184">
        <v>900578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153791.44196428571</v>
      </c>
      <c r="F65" s="46">
        <v>527169</v>
      </c>
      <c r="G65" s="21">
        <f t="shared" si="8"/>
        <v>2.4278175252587988</v>
      </c>
      <c r="H65" s="184">
        <v>527169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76916.000000000015</v>
      </c>
      <c r="F66" s="46">
        <v>200376</v>
      </c>
      <c r="G66" s="21">
        <f t="shared" si="8"/>
        <v>1.6051276717458001</v>
      </c>
      <c r="H66" s="184">
        <v>200376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38145</v>
      </c>
      <c r="F67" s="46">
        <v>110274.77777777778</v>
      </c>
      <c r="G67" s="21">
        <f t="shared" si="8"/>
        <v>1.8909366306928244</v>
      </c>
      <c r="H67" s="184">
        <v>109108.11111111111</v>
      </c>
      <c r="I67" s="21">
        <f t="shared" si="9"/>
        <v>1.0692758354863162E-2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32192.916666666664</v>
      </c>
      <c r="F68" s="58">
        <v>102571.6</v>
      </c>
      <c r="G68" s="31">
        <f t="shared" si="8"/>
        <v>2.1861543041300497</v>
      </c>
      <c r="H68" s="193">
        <v>102571.6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41016.303571428572</v>
      </c>
      <c r="F70" s="43">
        <v>95131</v>
      </c>
      <c r="G70" s="21">
        <f>(F70-E70)/E70</f>
        <v>1.3193460091871132</v>
      </c>
      <c r="H70" s="182">
        <v>95131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25967.895833333332</v>
      </c>
      <c r="F71" s="47">
        <v>76118</v>
      </c>
      <c r="G71" s="21">
        <f>(F71-E71)/E71</f>
        <v>1.9312348019469556</v>
      </c>
      <c r="H71" s="185">
        <v>78819.600000000006</v>
      </c>
      <c r="I71" s="21">
        <f t="shared" si="9"/>
        <v>-3.4275738521890566E-2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15495.303571428572</v>
      </c>
      <c r="F72" s="47">
        <v>40552.166666666664</v>
      </c>
      <c r="G72" s="21">
        <f>(F72-E72)/E72</f>
        <v>1.6170617748618914</v>
      </c>
      <c r="H72" s="185">
        <v>40552.166666666664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25006.0625</v>
      </c>
      <c r="F73" s="47">
        <v>49932.5</v>
      </c>
      <c r="G73" s="21">
        <f>(F73-E73)/E73</f>
        <v>0.99681577217524753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16546.5</v>
      </c>
      <c r="F74" s="50">
        <v>45382.875</v>
      </c>
      <c r="G74" s="21">
        <f>(F74-E74)/E74</f>
        <v>1.7427477109962832</v>
      </c>
      <c r="H74" s="188">
        <v>46509</v>
      </c>
      <c r="I74" s="21">
        <f t="shared" si="9"/>
        <v>-2.4213055537637876E-2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15159.6</v>
      </c>
      <c r="F76" s="43">
        <v>28942</v>
      </c>
      <c r="G76" s="22">
        <f t="shared" ref="G76:G82" si="10">(F76-E76)/E76</f>
        <v>0.90915327581202665</v>
      </c>
      <c r="H76" s="182">
        <v>28942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13668.75</v>
      </c>
      <c r="F77" s="32">
        <v>41584.75</v>
      </c>
      <c r="G77" s="21">
        <f t="shared" si="10"/>
        <v>2.0423228166438041</v>
      </c>
      <c r="H77" s="176">
        <v>40972.25</v>
      </c>
      <c r="I77" s="21">
        <f t="shared" si="11"/>
        <v>1.4949142407361079E-2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6642.875</v>
      </c>
      <c r="F78" s="47">
        <v>19083.285714285714</v>
      </c>
      <c r="G78" s="21">
        <f t="shared" si="10"/>
        <v>1.8727449657393394</v>
      </c>
      <c r="H78" s="185">
        <v>19096.142857142859</v>
      </c>
      <c r="I78" s="21">
        <f t="shared" si="11"/>
        <v>-6.7328480695439275E-4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11590.822916666668</v>
      </c>
      <c r="F79" s="47">
        <v>34477.875</v>
      </c>
      <c r="G79" s="21">
        <f t="shared" si="10"/>
        <v>1.9745838796677324</v>
      </c>
      <c r="H79" s="185">
        <v>34477.875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21529.214285714286</v>
      </c>
      <c r="F80" s="61">
        <v>44404.75</v>
      </c>
      <c r="G80" s="21">
        <f t="shared" si="10"/>
        <v>1.0625346290256761</v>
      </c>
      <c r="H80" s="194">
        <v>47284</v>
      </c>
      <c r="I80" s="21">
        <f t="shared" si="11"/>
        <v>-6.0892690973690891E-2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56750</v>
      </c>
      <c r="F81" s="61">
        <v>156666</v>
      </c>
      <c r="G81" s="21">
        <f t="shared" si="10"/>
        <v>1.7606343612334803</v>
      </c>
      <c r="H81" s="194">
        <v>146666</v>
      </c>
      <c r="I81" s="21">
        <f t="shared" si="11"/>
        <v>6.8182128100582273E-2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25498.333333333336</v>
      </c>
      <c r="F82" s="50">
        <v>65597.3</v>
      </c>
      <c r="G82" s="23">
        <f t="shared" si="10"/>
        <v>1.572611281783123</v>
      </c>
      <c r="H82" s="188">
        <v>64830.333333333336</v>
      </c>
      <c r="I82" s="23">
        <f t="shared" si="11"/>
        <v>1.1830367472016707E-2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225</v>
      </c>
      <c r="G13" s="224" t="s">
        <v>197</v>
      </c>
      <c r="H13" s="241" t="s">
        <v>220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8</v>
      </c>
      <c r="C16" s="163" t="s">
        <v>89</v>
      </c>
      <c r="D16" s="160" t="s">
        <v>161</v>
      </c>
      <c r="E16" s="181">
        <v>16542.545833333334</v>
      </c>
      <c r="F16" s="181">
        <v>29577.714285714286</v>
      </c>
      <c r="G16" s="169">
        <f>(F16-E16)/E16</f>
        <v>0.78797837912680924</v>
      </c>
      <c r="H16" s="181">
        <v>35738.800000000003</v>
      </c>
      <c r="I16" s="169">
        <f>(F16-H16)/H16</f>
        <v>-0.17239207008309501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11696.087500000001</v>
      </c>
      <c r="F17" s="184">
        <v>20124.888888888891</v>
      </c>
      <c r="G17" s="169">
        <f>(F17-E17)/E17</f>
        <v>0.72065136216609937</v>
      </c>
      <c r="H17" s="184">
        <v>21116.488888888889</v>
      </c>
      <c r="I17" s="169">
        <f>(F17-H17)/H17</f>
        <v>-4.6958564239425259E-2</v>
      </c>
    </row>
    <row r="18" spans="1:9" ht="16.5">
      <c r="A18" s="130"/>
      <c r="B18" s="177" t="s">
        <v>13</v>
      </c>
      <c r="C18" s="164" t="s">
        <v>93</v>
      </c>
      <c r="D18" s="160" t="s">
        <v>81</v>
      </c>
      <c r="E18" s="184">
        <v>2802.1944444444443</v>
      </c>
      <c r="F18" s="184">
        <v>7546.75</v>
      </c>
      <c r="G18" s="169">
        <f>(F18-E18)/E18</f>
        <v>1.6931571486632502</v>
      </c>
      <c r="H18" s="184">
        <v>7874.875</v>
      </c>
      <c r="I18" s="169">
        <f>(F18-H18)/H18</f>
        <v>-4.1667328052826233E-2</v>
      </c>
    </row>
    <row r="19" spans="1:9" ht="16.5">
      <c r="A19" s="130"/>
      <c r="B19" s="177" t="s">
        <v>15</v>
      </c>
      <c r="C19" s="164" t="s">
        <v>95</v>
      </c>
      <c r="D19" s="160" t="s">
        <v>82</v>
      </c>
      <c r="E19" s="184">
        <v>8316.0249999999996</v>
      </c>
      <c r="F19" s="184">
        <v>25936</v>
      </c>
      <c r="G19" s="169">
        <f>(F19-E19)/E19</f>
        <v>2.1187977429120282</v>
      </c>
      <c r="H19" s="184">
        <v>27008.222222222223</v>
      </c>
      <c r="I19" s="169">
        <f>(F19-H19)/H19</f>
        <v>-3.9699844491800862E-2</v>
      </c>
    </row>
    <row r="20" spans="1:9" ht="16.5">
      <c r="A20" s="130"/>
      <c r="B20" s="177" t="s">
        <v>16</v>
      </c>
      <c r="C20" s="164" t="s">
        <v>96</v>
      </c>
      <c r="D20" s="160" t="s">
        <v>81</v>
      </c>
      <c r="E20" s="184">
        <v>2770.6812500000001</v>
      </c>
      <c r="F20" s="184">
        <v>7384.25</v>
      </c>
      <c r="G20" s="169">
        <f>(F20-E20)/E20</f>
        <v>1.6651387632554269</v>
      </c>
      <c r="H20" s="184">
        <v>7671.75</v>
      </c>
      <c r="I20" s="169">
        <f>(F20-H20)/H20</f>
        <v>-3.7475152344641056E-2</v>
      </c>
    </row>
    <row r="21" spans="1:9" ht="16.5">
      <c r="A21" s="130"/>
      <c r="B21" s="177" t="s">
        <v>10</v>
      </c>
      <c r="C21" s="164" t="s">
        <v>90</v>
      </c>
      <c r="D21" s="160" t="s">
        <v>161</v>
      </c>
      <c r="E21" s="184">
        <v>10751.233333333334</v>
      </c>
      <c r="F21" s="184">
        <v>20138.777777777777</v>
      </c>
      <c r="G21" s="169">
        <f>(F21-E21)/E21</f>
        <v>0.87315977185046467</v>
      </c>
      <c r="H21" s="184">
        <v>20844.333333333336</v>
      </c>
      <c r="I21" s="169">
        <f>(F21-H21)/H21</f>
        <v>-3.3848794503169126E-2</v>
      </c>
    </row>
    <row r="22" spans="1:9" ht="16.5">
      <c r="A22" s="130"/>
      <c r="B22" s="177" t="s">
        <v>11</v>
      </c>
      <c r="C22" s="164" t="s">
        <v>91</v>
      </c>
      <c r="D22" s="160" t="s">
        <v>81</v>
      </c>
      <c r="E22" s="184">
        <v>2248.0694444444443</v>
      </c>
      <c r="F22" s="184">
        <v>7502.6666666666661</v>
      </c>
      <c r="G22" s="169">
        <f>(F22-E22)/E22</f>
        <v>2.3373820747431435</v>
      </c>
      <c r="H22" s="184">
        <v>7608.2222222222226</v>
      </c>
      <c r="I22" s="169">
        <f>(F22-H22)/H22</f>
        <v>-1.3873879136606728E-2</v>
      </c>
    </row>
    <row r="23" spans="1:9" ht="16.5">
      <c r="A23" s="130"/>
      <c r="B23" s="177" t="s">
        <v>6</v>
      </c>
      <c r="C23" s="164" t="s">
        <v>86</v>
      </c>
      <c r="D23" s="162" t="s">
        <v>161</v>
      </c>
      <c r="E23" s="184">
        <v>6930.9083333333328</v>
      </c>
      <c r="F23" s="184">
        <v>18411</v>
      </c>
      <c r="G23" s="169">
        <f>(F23-E23)/E23</f>
        <v>1.6563617803823214</v>
      </c>
      <c r="H23" s="184">
        <v>18583.222222222223</v>
      </c>
      <c r="I23" s="169">
        <f>(F23-H23)/H23</f>
        <v>-9.2676189394256675E-3</v>
      </c>
    </row>
    <row r="24" spans="1:9" ht="16.5">
      <c r="A24" s="130"/>
      <c r="B24" s="177" t="s">
        <v>12</v>
      </c>
      <c r="C24" s="164" t="s">
        <v>92</v>
      </c>
      <c r="D24" s="162" t="s">
        <v>81</v>
      </c>
      <c r="E24" s="184">
        <v>2992.5416666666665</v>
      </c>
      <c r="F24" s="184">
        <v>8171.875</v>
      </c>
      <c r="G24" s="169">
        <f>(F24-E24)/E24</f>
        <v>1.73074727447404</v>
      </c>
      <c r="H24" s="184">
        <v>8069.6</v>
      </c>
      <c r="I24" s="169">
        <f>(F24-H24)/H24</f>
        <v>1.2674110240904089E-2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9805.7249999999985</v>
      </c>
      <c r="F25" s="184">
        <v>20566.666666666664</v>
      </c>
      <c r="G25" s="169">
        <f>(F25-E25)/E25</f>
        <v>1.0974141806614675</v>
      </c>
      <c r="H25" s="184">
        <v>20160.555555555555</v>
      </c>
      <c r="I25" s="169">
        <f>(F25-H25)/H25</f>
        <v>2.0143845242359865E-2</v>
      </c>
    </row>
    <row r="26" spans="1:9" ht="16.5">
      <c r="A26" s="130"/>
      <c r="B26" s="177" t="s">
        <v>7</v>
      </c>
      <c r="C26" s="164" t="s">
        <v>87</v>
      </c>
      <c r="D26" s="162" t="s">
        <v>161</v>
      </c>
      <c r="E26" s="184">
        <v>6079.0249999999996</v>
      </c>
      <c r="F26" s="184">
        <v>12774.888888888889</v>
      </c>
      <c r="G26" s="169">
        <f>(F26-E26)/E26</f>
        <v>1.1014700365418615</v>
      </c>
      <c r="H26" s="184">
        <v>12447.725</v>
      </c>
      <c r="I26" s="169">
        <f>(F26-H26)/H26</f>
        <v>2.6283026728891289E-2</v>
      </c>
    </row>
    <row r="27" spans="1:9" ht="16.5">
      <c r="A27" s="130"/>
      <c r="B27" s="177" t="s">
        <v>5</v>
      </c>
      <c r="C27" s="164" t="s">
        <v>85</v>
      </c>
      <c r="D27" s="162" t="s">
        <v>161</v>
      </c>
      <c r="E27" s="184">
        <v>10339.823958333334</v>
      </c>
      <c r="F27" s="184">
        <v>20493.625</v>
      </c>
      <c r="G27" s="169">
        <f>(F27-E27)/E27</f>
        <v>0.98200908280292876</v>
      </c>
      <c r="H27" s="184">
        <v>19924.875</v>
      </c>
      <c r="I27" s="169">
        <f>(F27-H27)/H27</f>
        <v>2.854472110866442E-2</v>
      </c>
    </row>
    <row r="28" spans="1:9" ht="16.5">
      <c r="A28" s="130"/>
      <c r="B28" s="177" t="s">
        <v>18</v>
      </c>
      <c r="C28" s="164" t="s">
        <v>98</v>
      </c>
      <c r="D28" s="162" t="s">
        <v>83</v>
      </c>
      <c r="E28" s="184">
        <v>9215.1152777777788</v>
      </c>
      <c r="F28" s="184">
        <v>21843.75</v>
      </c>
      <c r="G28" s="169">
        <f>(F28-E28)/E28</f>
        <v>1.3704261250725895</v>
      </c>
      <c r="H28" s="184">
        <v>20302.711111111112</v>
      </c>
      <c r="I28" s="169">
        <f>(F28-H28)/H28</f>
        <v>7.5903108725490387E-2</v>
      </c>
    </row>
    <row r="29" spans="1:9" ht="17.25" thickBot="1">
      <c r="A29" s="131"/>
      <c r="B29" s="177" t="s">
        <v>14</v>
      </c>
      <c r="C29" s="164" t="s">
        <v>94</v>
      </c>
      <c r="D29" s="162" t="s">
        <v>81</v>
      </c>
      <c r="E29" s="184">
        <v>3524.1652777777781</v>
      </c>
      <c r="F29" s="184">
        <v>8159.375</v>
      </c>
      <c r="G29" s="169">
        <f>(F29-E29)/E29</f>
        <v>1.3152645681660629</v>
      </c>
      <c r="H29" s="184">
        <v>7558.2222222222226</v>
      </c>
      <c r="I29" s="169">
        <f>(F29-H29)/H29</f>
        <v>7.9536266611784021E-2</v>
      </c>
    </row>
    <row r="30" spans="1:9" ht="16.5">
      <c r="A30" s="37"/>
      <c r="B30" s="177" t="s">
        <v>17</v>
      </c>
      <c r="C30" s="164" t="s">
        <v>97</v>
      </c>
      <c r="D30" s="162" t="s">
        <v>161</v>
      </c>
      <c r="E30" s="184">
        <v>4533.3590277777785</v>
      </c>
      <c r="F30" s="184">
        <v>17013.777777777777</v>
      </c>
      <c r="G30" s="169">
        <f>(F30-E30)/E30</f>
        <v>2.7530179439853044</v>
      </c>
      <c r="H30" s="184">
        <v>15691.633333333335</v>
      </c>
      <c r="I30" s="169">
        <f>(F30-H30)/H30</f>
        <v>8.4257923720142291E-2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10948.825000000001</v>
      </c>
      <c r="F31" s="187">
        <v>24041.555555555555</v>
      </c>
      <c r="G31" s="171">
        <f>(F31-E31)/E31</f>
        <v>1.1958114734280212</v>
      </c>
      <c r="H31" s="187">
        <v>19438.777777777777</v>
      </c>
      <c r="I31" s="171">
        <f>(F31-H31)/H31</f>
        <v>0.23678329113055804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119496.32534722221</v>
      </c>
      <c r="F32" s="100">
        <f>SUM(F16:F31)</f>
        <v>269687.56150793651</v>
      </c>
      <c r="G32" s="101">
        <f t="shared" ref="G32" si="0">(F32-E32)/E32</f>
        <v>1.2568690771394135</v>
      </c>
      <c r="H32" s="100">
        <f>SUM(H16:H31)</f>
        <v>270040.01388888888</v>
      </c>
      <c r="I32" s="104">
        <f t="shared" ref="I32" si="1">(F32-H32)/H32</f>
        <v>-1.3051857607198456E-3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9277.7625000000007</v>
      </c>
      <c r="F34" s="190">
        <v>31343.777777777777</v>
      </c>
      <c r="G34" s="169">
        <f>(F34-E34)/E34</f>
        <v>2.3783768206803932</v>
      </c>
      <c r="H34" s="190">
        <v>33777.633333333331</v>
      </c>
      <c r="I34" s="169">
        <f>(F34-H34)/H34</f>
        <v>-7.2055242341496809E-2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11324.712500000001</v>
      </c>
      <c r="F35" s="184">
        <v>17427.666666666664</v>
      </c>
      <c r="G35" s="169">
        <f>(F35-E35)/E35</f>
        <v>0.53890588098078973</v>
      </c>
      <c r="H35" s="184">
        <v>17410.444444444445</v>
      </c>
      <c r="I35" s="169">
        <f>(F35-H35)/H35</f>
        <v>9.8918912019586511E-4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13432.87222222222</v>
      </c>
      <c r="F36" s="184">
        <v>40264.28571428571</v>
      </c>
      <c r="G36" s="169">
        <f>(F36-E36)/E36</f>
        <v>1.9974442582484961</v>
      </c>
      <c r="H36" s="184">
        <v>39758.300000000003</v>
      </c>
      <c r="I36" s="169">
        <f>(F36-H36)/H36</f>
        <v>1.2726542993178963E-2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9126.1866071428576</v>
      </c>
      <c r="F37" s="184">
        <v>23000</v>
      </c>
      <c r="G37" s="169">
        <f>(F37-E37)/E37</f>
        <v>1.5202202179383912</v>
      </c>
      <c r="H37" s="184">
        <v>22475</v>
      </c>
      <c r="I37" s="169">
        <f>(F37-H37)/H37</f>
        <v>2.3359288097886542E-2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10559.433333333332</v>
      </c>
      <c r="F38" s="187">
        <v>17322.111111111109</v>
      </c>
      <c r="G38" s="171">
        <f>(F38-E38)/E38</f>
        <v>0.64043945960904891</v>
      </c>
      <c r="H38" s="187">
        <v>16843.777777777777</v>
      </c>
      <c r="I38" s="171">
        <f>(F38-H38)/H38</f>
        <v>2.8398221565497244E-2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53720.967162698413</v>
      </c>
      <c r="F39" s="102">
        <f>SUM(F34:F38)</f>
        <v>129357.84126984126</v>
      </c>
      <c r="G39" s="103">
        <f t="shared" ref="G39" si="2">(F39-E39)/E39</f>
        <v>1.4079581605087319</v>
      </c>
      <c r="H39" s="102">
        <f>SUM(H34:H38)</f>
        <v>130265.15555555557</v>
      </c>
      <c r="I39" s="104">
        <f t="shared" ref="I39" si="3">(F39-H39)/H39</f>
        <v>-6.9651341668828569E-3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32</v>
      </c>
      <c r="C41" s="164" t="s">
        <v>106</v>
      </c>
      <c r="D41" s="168" t="s">
        <v>161</v>
      </c>
      <c r="E41" s="182">
        <v>156076.9375</v>
      </c>
      <c r="F41" s="184">
        <v>348058.16666666663</v>
      </c>
      <c r="G41" s="169">
        <f>(F41-E41)/E41</f>
        <v>1.2300422614754767</v>
      </c>
      <c r="H41" s="184">
        <v>357808.1333333333</v>
      </c>
      <c r="I41" s="169">
        <f>(F41-H41)/H41</f>
        <v>-2.7249147681010444E-2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74667.05357142858</v>
      </c>
      <c r="F42" s="184">
        <v>255896.625</v>
      </c>
      <c r="G42" s="169">
        <f>(F42-E42)/E42</f>
        <v>2.427169183195399</v>
      </c>
      <c r="H42" s="184">
        <v>255896.625</v>
      </c>
      <c r="I42" s="169">
        <f>(F42-H42)/H42</f>
        <v>0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117911.375</v>
      </c>
      <c r="F43" s="192">
        <v>238169.60000000001</v>
      </c>
      <c r="G43" s="169">
        <f>(F43-E43)/E43</f>
        <v>1.0199035080372865</v>
      </c>
      <c r="H43" s="192">
        <v>237569.6</v>
      </c>
      <c r="I43" s="169">
        <f>(F43-H43)/H43</f>
        <v>2.5255756628794258E-3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42493.75</v>
      </c>
      <c r="F44" s="185">
        <v>111141.14285714286</v>
      </c>
      <c r="G44" s="169">
        <f>(F44-E44)/E44</f>
        <v>1.6154703422772256</v>
      </c>
      <c r="H44" s="185">
        <v>110444.25</v>
      </c>
      <c r="I44" s="169">
        <f>(F44-H44)/H44</f>
        <v>6.3099061937842401E-3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266958.04166666669</v>
      </c>
      <c r="F45" s="185">
        <v>527712.25</v>
      </c>
      <c r="G45" s="169">
        <f>(F45-E45)/E45</f>
        <v>0.97676101721977826</v>
      </c>
      <c r="H45" s="185">
        <v>523337.25</v>
      </c>
      <c r="I45" s="169">
        <f>(F45-H45)/H45</f>
        <v>8.3598100460076166E-3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35862.166666666664</v>
      </c>
      <c r="F46" s="188">
        <v>115666</v>
      </c>
      <c r="G46" s="175">
        <f>(F46-E46)/E46</f>
        <v>2.225293136220623</v>
      </c>
      <c r="H46" s="188">
        <v>113666</v>
      </c>
      <c r="I46" s="175">
        <f>(F46-H46)/H46</f>
        <v>1.7595411116780743E-2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693969.32440476189</v>
      </c>
      <c r="F47" s="83">
        <f>SUM(F41:F46)</f>
        <v>1596643.7845238093</v>
      </c>
      <c r="G47" s="103">
        <f t="shared" ref="G47" si="4">(F47-E47)/E47</f>
        <v>1.3007411543634124</v>
      </c>
      <c r="H47" s="102">
        <f>SUM(H41:H46)</f>
        <v>1598721.8583333334</v>
      </c>
      <c r="I47" s="104">
        <f t="shared" ref="I47" si="5">(F47-H47)/H47</f>
        <v>-1.2998344888400146E-3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47</v>
      </c>
      <c r="C49" s="164" t="s">
        <v>113</v>
      </c>
      <c r="D49" s="168" t="s">
        <v>114</v>
      </c>
      <c r="E49" s="182">
        <v>114487.36458333333</v>
      </c>
      <c r="F49" s="182">
        <v>403283.5</v>
      </c>
      <c r="G49" s="169">
        <f>(F49-E49)/E49</f>
        <v>2.5225153576354451</v>
      </c>
      <c r="H49" s="182">
        <v>403886.33333333331</v>
      </c>
      <c r="I49" s="169">
        <f>(F49-H49)/H49</f>
        <v>-1.4925816587009562E-3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177118.75</v>
      </c>
      <c r="F50" s="185">
        <v>473363.33333333331</v>
      </c>
      <c r="G50" s="169">
        <f>(F50-E50)/E50</f>
        <v>1.6725760730206898</v>
      </c>
      <c r="H50" s="185">
        <v>473363.33333333331</v>
      </c>
      <c r="I50" s="169">
        <f>(F50-H50)/H50</f>
        <v>0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73034.052083333343</v>
      </c>
      <c r="F51" s="185">
        <v>174135.33333333334</v>
      </c>
      <c r="G51" s="169">
        <f>(F51-E51)/E51</f>
        <v>1.384303326544738</v>
      </c>
      <c r="H51" s="185">
        <v>171048.11111111112</v>
      </c>
      <c r="I51" s="169">
        <f>(F51-H51)/H51</f>
        <v>1.8048853051740459E-2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39036.872222222228</v>
      </c>
      <c r="F52" s="185">
        <v>138385.79999999999</v>
      </c>
      <c r="G52" s="169">
        <f>(F52-E52)/E52</f>
        <v>2.5450022535673886</v>
      </c>
      <c r="H52" s="185">
        <v>134317.55555555556</v>
      </c>
      <c r="I52" s="169">
        <f>(F52-H52)/H52</f>
        <v>3.0288255527117194E-2</v>
      </c>
    </row>
    <row r="53" spans="1:9" ht="16.5">
      <c r="A53" s="37"/>
      <c r="B53" s="177" t="s">
        <v>49</v>
      </c>
      <c r="C53" s="164" t="s">
        <v>158</v>
      </c>
      <c r="D53" s="162" t="s">
        <v>199</v>
      </c>
      <c r="E53" s="185">
        <v>16640</v>
      </c>
      <c r="F53" s="185">
        <v>37996</v>
      </c>
      <c r="G53" s="169">
        <f>(F53-E53)/E53</f>
        <v>1.2834134615384616</v>
      </c>
      <c r="H53" s="185">
        <v>35183.599999999999</v>
      </c>
      <c r="I53" s="169">
        <f>(F53-H53)/H53</f>
        <v>7.9934969701792924E-2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171671.25</v>
      </c>
      <c r="F54" s="188">
        <v>724250</v>
      </c>
      <c r="G54" s="175">
        <f>(F54-E54)/E54</f>
        <v>3.2188194004529005</v>
      </c>
      <c r="H54" s="188">
        <v>654100</v>
      </c>
      <c r="I54" s="175">
        <f>(F54-H54)/H54</f>
        <v>0.10724659837945268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591988.2888888889</v>
      </c>
      <c r="F55" s="83">
        <f>SUM(F49:F54)</f>
        <v>1951413.9666666666</v>
      </c>
      <c r="G55" s="103">
        <f t="shared" ref="G55" si="6">(F55-E55)/E55</f>
        <v>2.2963725858991277</v>
      </c>
      <c r="H55" s="83">
        <f>SUM(H49:H54)</f>
        <v>1871898.9333333333</v>
      </c>
      <c r="I55" s="104">
        <f t="shared" ref="I55" si="7">(F55-H55)/H55</f>
        <v>4.2478272687371518E-2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42</v>
      </c>
      <c r="C57" s="167" t="s">
        <v>198</v>
      </c>
      <c r="D57" s="168" t="s">
        <v>114</v>
      </c>
      <c r="E57" s="182">
        <v>17613.416666666664</v>
      </c>
      <c r="F57" s="143">
        <v>44122.5</v>
      </c>
      <c r="G57" s="170">
        <f>(F57-E57)/E57</f>
        <v>1.5050506006311479</v>
      </c>
      <c r="H57" s="143">
        <v>46246.666666666664</v>
      </c>
      <c r="I57" s="170">
        <f>(F57-H57)/H57</f>
        <v>-4.5931238287444089E-2</v>
      </c>
    </row>
    <row r="58" spans="1:9" ht="16.5">
      <c r="A58" s="109"/>
      <c r="B58" s="199" t="s">
        <v>56</v>
      </c>
      <c r="C58" s="164" t="s">
        <v>123</v>
      </c>
      <c r="D58" s="160" t="s">
        <v>120</v>
      </c>
      <c r="E58" s="185">
        <v>281720</v>
      </c>
      <c r="F58" s="196">
        <v>598000</v>
      </c>
      <c r="G58" s="169">
        <f>(F58-E58)/E58</f>
        <v>1.1226749964503762</v>
      </c>
      <c r="H58" s="196">
        <v>603400</v>
      </c>
      <c r="I58" s="169">
        <f>(F58-H58)/H58</f>
        <v>-8.9492873715611536E-3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23144.1875</v>
      </c>
      <c r="F59" s="196">
        <v>75816.666666666672</v>
      </c>
      <c r="G59" s="169">
        <f>(F59-E59)/E59</f>
        <v>2.2758404963089185</v>
      </c>
      <c r="H59" s="196">
        <v>75816.666666666672</v>
      </c>
      <c r="I59" s="169">
        <f>(F59-H59)/H59</f>
        <v>0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37908.125</v>
      </c>
      <c r="F60" s="196">
        <v>75615</v>
      </c>
      <c r="G60" s="169">
        <f>(F60-E60)/E60</f>
        <v>0.99469111173396207</v>
      </c>
      <c r="H60" s="196">
        <v>75615</v>
      </c>
      <c r="I60" s="169">
        <f>(F60-H60)/H60</f>
        <v>0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4926.5874999999996</v>
      </c>
      <c r="F61" s="194">
        <v>38250</v>
      </c>
      <c r="G61" s="169">
        <f>(F61-E61)/E61</f>
        <v>6.7639948544504689</v>
      </c>
      <c r="H61" s="194">
        <v>38250</v>
      </c>
      <c r="I61" s="169">
        <f>(F61-H61)/H61</f>
        <v>0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41369.107142857145</v>
      </c>
      <c r="F62" s="197">
        <v>97206.857142857145</v>
      </c>
      <c r="G62" s="174">
        <f>(F62-E62)/E62</f>
        <v>1.3497451082804197</v>
      </c>
      <c r="H62" s="197">
        <v>97206.857142857145</v>
      </c>
      <c r="I62" s="174">
        <f>(F62-H62)/H62</f>
        <v>0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41882.571428571428</v>
      </c>
      <c r="F63" s="195">
        <v>99531.333333333328</v>
      </c>
      <c r="G63" s="169">
        <f>(F63-E63)/E63</f>
        <v>1.3764379773834781</v>
      </c>
      <c r="H63" s="195">
        <v>99531.333333333328</v>
      </c>
      <c r="I63" s="169">
        <f>(F63-H63)/H63</f>
        <v>0</v>
      </c>
    </row>
    <row r="64" spans="1:9" s="126" customFormat="1" ht="16.5">
      <c r="A64" s="148"/>
      <c r="B64" s="199" t="s">
        <v>40</v>
      </c>
      <c r="C64" s="164" t="s">
        <v>117</v>
      </c>
      <c r="D64" s="162" t="s">
        <v>114</v>
      </c>
      <c r="E64" s="192">
        <v>25466</v>
      </c>
      <c r="F64" s="196">
        <v>61370.75</v>
      </c>
      <c r="G64" s="169">
        <f>(F64-E64)/E64</f>
        <v>1.4099092908191313</v>
      </c>
      <c r="H64" s="196">
        <v>60820.75</v>
      </c>
      <c r="I64" s="169">
        <f>(F64-H64)/H64</f>
        <v>9.0429664218215008E-3</v>
      </c>
    </row>
    <row r="65" spans="1:9" ht="16.5" customHeight="1" thickBot="1">
      <c r="A65" s="110"/>
      <c r="B65" s="200" t="s">
        <v>41</v>
      </c>
      <c r="C65" s="165" t="s">
        <v>118</v>
      </c>
      <c r="D65" s="161" t="s">
        <v>114</v>
      </c>
      <c r="E65" s="188">
        <v>32305.15</v>
      </c>
      <c r="F65" s="197">
        <v>90465</v>
      </c>
      <c r="G65" s="174">
        <f>(F65-E65)/E65</f>
        <v>1.8003275019617613</v>
      </c>
      <c r="H65" s="197">
        <v>89376.25</v>
      </c>
      <c r="I65" s="174">
        <f>(F65-H65)/H65</f>
        <v>1.2181647809121551E-2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506335.14523809531</v>
      </c>
      <c r="F66" s="99">
        <f>SUM(F57:F65)</f>
        <v>1180378.1071428573</v>
      </c>
      <c r="G66" s="101">
        <f t="shared" ref="G66" si="8">(F66-E66)/E66</f>
        <v>1.3312189924872881</v>
      </c>
      <c r="H66" s="99">
        <f>SUM(H57:H65)</f>
        <v>1186263.5238095238</v>
      </c>
      <c r="I66" s="152">
        <f t="shared" ref="I66" si="9">(F66-H66)/H66</f>
        <v>-4.9613062768433585E-3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60</v>
      </c>
      <c r="C68" s="164" t="s">
        <v>129</v>
      </c>
      <c r="D68" s="168" t="s">
        <v>215</v>
      </c>
      <c r="E68" s="182">
        <v>345021.77380952379</v>
      </c>
      <c r="F68" s="190">
        <v>900578</v>
      </c>
      <c r="G68" s="169">
        <f>(F68-E68)/E68</f>
        <v>1.6102062778715589</v>
      </c>
      <c r="H68" s="190">
        <v>900578</v>
      </c>
      <c r="I68" s="169">
        <f>(F68-H68)/H68</f>
        <v>0</v>
      </c>
    </row>
    <row r="69" spans="1:9" ht="16.5">
      <c r="A69" s="37"/>
      <c r="B69" s="177" t="s">
        <v>61</v>
      </c>
      <c r="C69" s="164" t="s">
        <v>130</v>
      </c>
      <c r="D69" s="162" t="s">
        <v>216</v>
      </c>
      <c r="E69" s="185">
        <v>153791.44196428571</v>
      </c>
      <c r="F69" s="184">
        <v>527169</v>
      </c>
      <c r="G69" s="169">
        <f>(F69-E69)/E69</f>
        <v>2.4278175252587988</v>
      </c>
      <c r="H69" s="184">
        <v>527169</v>
      </c>
      <c r="I69" s="169">
        <f>(F69-H69)/H69</f>
        <v>0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76916.000000000015</v>
      </c>
      <c r="F70" s="184">
        <v>200376</v>
      </c>
      <c r="G70" s="169">
        <f>(F70-E70)/E70</f>
        <v>1.6051276717458001</v>
      </c>
      <c r="H70" s="184">
        <v>200376</v>
      </c>
      <c r="I70" s="169">
        <f>(F70-H70)/H70</f>
        <v>0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32192.916666666664</v>
      </c>
      <c r="F71" s="184">
        <v>102571.6</v>
      </c>
      <c r="G71" s="169">
        <f>(F71-E71)/E71</f>
        <v>2.1861543041300497</v>
      </c>
      <c r="H71" s="184">
        <v>102571.6</v>
      </c>
      <c r="I71" s="169">
        <f>(F71-H71)/H71</f>
        <v>0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38145</v>
      </c>
      <c r="F72" s="184">
        <v>110274.77777777778</v>
      </c>
      <c r="G72" s="169">
        <f>(F72-E72)/E72</f>
        <v>1.8909366306928244</v>
      </c>
      <c r="H72" s="184">
        <v>109108.11111111111</v>
      </c>
      <c r="I72" s="169">
        <f>(F72-H72)/H72</f>
        <v>1.0692758354863162E-2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48280.525000000001</v>
      </c>
      <c r="F73" s="193">
        <v>193261.625</v>
      </c>
      <c r="G73" s="175">
        <f>(F73-E73)/E73</f>
        <v>3.0028898815826879</v>
      </c>
      <c r="H73" s="193">
        <v>185115.375</v>
      </c>
      <c r="I73" s="175">
        <f>(F73-H73)/H73</f>
        <v>4.4006339289753754E-2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694347.65744047612</v>
      </c>
      <c r="F74" s="83">
        <f>SUM(F68:F73)</f>
        <v>2034231.0027777778</v>
      </c>
      <c r="G74" s="103">
        <f t="shared" ref="G74" si="10">(F74-E74)/E74</f>
        <v>1.929700966049799</v>
      </c>
      <c r="H74" s="83">
        <f>SUM(H68:H73)</f>
        <v>2024918.0861111111</v>
      </c>
      <c r="I74" s="104">
        <f t="shared" ref="I74" si="11">(F74-H74)/H74</f>
        <v>4.5991572353192593E-3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25967.895833333332</v>
      </c>
      <c r="F76" s="182">
        <v>76118</v>
      </c>
      <c r="G76" s="169">
        <f>(F76-E76)/E76</f>
        <v>1.9312348019469556</v>
      </c>
      <c r="H76" s="182">
        <v>78819.600000000006</v>
      </c>
      <c r="I76" s="169">
        <f>(F76-H76)/H76</f>
        <v>-3.4275738521890566E-2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16546.5</v>
      </c>
      <c r="F77" s="185">
        <v>45382.875</v>
      </c>
      <c r="G77" s="169">
        <f>(F77-E77)/E77</f>
        <v>1.7427477109962832</v>
      </c>
      <c r="H77" s="185">
        <v>46509</v>
      </c>
      <c r="I77" s="169">
        <f>(F77-H77)/H77</f>
        <v>-2.4213055537637876E-2</v>
      </c>
    </row>
    <row r="78" spans="1:9" ht="16.5">
      <c r="A78" s="37"/>
      <c r="B78" s="177" t="s">
        <v>68</v>
      </c>
      <c r="C78" s="164" t="s">
        <v>138</v>
      </c>
      <c r="D78" s="162" t="s">
        <v>134</v>
      </c>
      <c r="E78" s="185">
        <v>41016.303571428572</v>
      </c>
      <c r="F78" s="185">
        <v>95131</v>
      </c>
      <c r="G78" s="169">
        <f>(F78-E78)/E78</f>
        <v>1.3193460091871132</v>
      </c>
      <c r="H78" s="185">
        <v>95131</v>
      </c>
      <c r="I78" s="169">
        <f>(F78-H78)/H78</f>
        <v>0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15495.303571428572</v>
      </c>
      <c r="F79" s="185">
        <v>40552.166666666664</v>
      </c>
      <c r="G79" s="169">
        <f>(F79-E79)/E79</f>
        <v>1.6170617748618914</v>
      </c>
      <c r="H79" s="185">
        <v>40552.166666666664</v>
      </c>
      <c r="I79" s="169">
        <f>(F79-H79)/H79</f>
        <v>0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25006.0625</v>
      </c>
      <c r="F80" s="188">
        <v>49932.5</v>
      </c>
      <c r="G80" s="169">
        <f>(F80-E80)/E80</f>
        <v>0.99681577217524753</v>
      </c>
      <c r="H80" s="188">
        <v>49932.5</v>
      </c>
      <c r="I80" s="169">
        <f>(F80-H80)/H80</f>
        <v>0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124032.06547619047</v>
      </c>
      <c r="F81" s="83">
        <f>SUM(F76:F80)</f>
        <v>307116.54166666663</v>
      </c>
      <c r="G81" s="103">
        <f t="shared" ref="G81" si="12">(F81-E81)/E81</f>
        <v>1.4761060011987106</v>
      </c>
      <c r="H81" s="83">
        <f>SUM(H76:H80)</f>
        <v>310944.26666666666</v>
      </c>
      <c r="I81" s="104">
        <f t="shared" ref="I81" si="13">(F81-H81)/H81</f>
        <v>-1.2310003464715332E-2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21529.214285714286</v>
      </c>
      <c r="F83" s="182">
        <v>44404.75</v>
      </c>
      <c r="G83" s="170">
        <f>(F83-E83)/E83</f>
        <v>1.0625346290256761</v>
      </c>
      <c r="H83" s="182">
        <v>47284</v>
      </c>
      <c r="I83" s="170">
        <f>(F83-H83)/H83</f>
        <v>-6.0892690973690891E-2</v>
      </c>
    </row>
    <row r="84" spans="1:11" ht="16.5">
      <c r="A84" s="37"/>
      <c r="B84" s="177" t="s">
        <v>75</v>
      </c>
      <c r="C84" s="164" t="s">
        <v>148</v>
      </c>
      <c r="D84" s="160" t="s">
        <v>145</v>
      </c>
      <c r="E84" s="185">
        <v>6642.875</v>
      </c>
      <c r="F84" s="185">
        <v>19083.285714285714</v>
      </c>
      <c r="G84" s="169">
        <f>(F84-E84)/E84</f>
        <v>1.8727449657393394</v>
      </c>
      <c r="H84" s="185">
        <v>19096.142857142859</v>
      </c>
      <c r="I84" s="169">
        <f>(F84-H84)/H84</f>
        <v>-6.7328480695439275E-4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15159.6</v>
      </c>
      <c r="F85" s="185">
        <v>28942</v>
      </c>
      <c r="G85" s="169">
        <f>(F85-E85)/E85</f>
        <v>0.90915327581202665</v>
      </c>
      <c r="H85" s="185">
        <v>28942</v>
      </c>
      <c r="I85" s="169">
        <f>(F85-H85)/H85</f>
        <v>0</v>
      </c>
    </row>
    <row r="86" spans="1:11" ht="16.5">
      <c r="A86" s="37"/>
      <c r="B86" s="177" t="s">
        <v>77</v>
      </c>
      <c r="C86" s="164" t="s">
        <v>146</v>
      </c>
      <c r="D86" s="162" t="s">
        <v>162</v>
      </c>
      <c r="E86" s="185">
        <v>11590.822916666668</v>
      </c>
      <c r="F86" s="185">
        <v>34477.875</v>
      </c>
      <c r="G86" s="169">
        <f>(F86-E86)/E86</f>
        <v>1.9745838796677324</v>
      </c>
      <c r="H86" s="185">
        <v>34477.875</v>
      </c>
      <c r="I86" s="169">
        <f>(F86-H86)/H86</f>
        <v>0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25498.333333333336</v>
      </c>
      <c r="F87" s="194">
        <v>65597.3</v>
      </c>
      <c r="G87" s="169">
        <f>(F87-E87)/E87</f>
        <v>1.572611281783123</v>
      </c>
      <c r="H87" s="194">
        <v>64830.333333333336</v>
      </c>
      <c r="I87" s="169">
        <f>(F87-H87)/H87</f>
        <v>1.1830367472016707E-2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13668.75</v>
      </c>
      <c r="F88" s="218">
        <v>41584.75</v>
      </c>
      <c r="G88" s="169">
        <f>(F88-E88)/E88</f>
        <v>2.0423228166438041</v>
      </c>
      <c r="H88" s="218">
        <v>40972.25</v>
      </c>
      <c r="I88" s="169">
        <f>(F88-H88)/H88</f>
        <v>1.4949142407361079E-2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56750</v>
      </c>
      <c r="F89" s="188">
        <v>156666</v>
      </c>
      <c r="G89" s="171">
        <f>(F89-E89)/E89</f>
        <v>1.7606343612334803</v>
      </c>
      <c r="H89" s="188">
        <v>146666</v>
      </c>
      <c r="I89" s="171">
        <f>(F89-H89)/H89</f>
        <v>6.8182128100582273E-2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150839.5955357143</v>
      </c>
      <c r="F90" s="83">
        <f>SUM(F83:F89)</f>
        <v>390755.96071428573</v>
      </c>
      <c r="G90" s="111">
        <f t="shared" ref="G90:G91" si="14">(F90-E90)/E90</f>
        <v>1.5905397009750428</v>
      </c>
      <c r="H90" s="83">
        <f>SUM(H83:H89)</f>
        <v>382268.60119047621</v>
      </c>
      <c r="I90" s="104">
        <f t="shared" ref="I90:I91" si="15">(F90-H90)/H90</f>
        <v>2.2202607008207944E-2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2934729.3694940479</v>
      </c>
      <c r="F91" s="99">
        <f>SUM(F32,F39,F47,F55,F66,F74,F81,F90)</f>
        <v>7859584.7662698403</v>
      </c>
      <c r="G91" s="101">
        <f t="shared" si="14"/>
        <v>1.6781293184880095</v>
      </c>
      <c r="H91" s="99">
        <f>SUM(H32,H39,H47,H55,H66,H74,H81,H90)</f>
        <v>7775320.4388888907</v>
      </c>
      <c r="I91" s="112">
        <f t="shared" si="15"/>
        <v>1.083740895867067E-2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19" zoomScaleNormal="100" workbookViewId="0">
      <selection activeCell="D41" sqref="D41:I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9"/>
      <c r="F9" s="219"/>
    </row>
    <row r="10" spans="1:12" ht="18">
      <c r="A10" s="2" t="s">
        <v>206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14000</v>
      </c>
      <c r="E16" s="208">
        <v>22000</v>
      </c>
      <c r="F16" s="208">
        <v>16000</v>
      </c>
      <c r="G16" s="155">
        <v>17500</v>
      </c>
      <c r="H16" s="208">
        <v>19250</v>
      </c>
      <c r="I16" s="155">
        <f>AVERAGE(D16:H16)</f>
        <v>17750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21000</v>
      </c>
      <c r="E17" s="202">
        <v>18000</v>
      </c>
      <c r="F17" s="202">
        <v>17500</v>
      </c>
      <c r="G17" s="125">
        <v>15000</v>
      </c>
      <c r="H17" s="202">
        <v>16000</v>
      </c>
      <c r="I17" s="155">
        <f t="shared" ref="I17:I40" si="0">AVERAGE(D17:H17)</f>
        <v>17500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18000</v>
      </c>
      <c r="E18" s="211">
        <v>18000</v>
      </c>
      <c r="F18" s="202">
        <v>17000</v>
      </c>
      <c r="G18" s="125">
        <v>15000</v>
      </c>
      <c r="H18" s="202">
        <v>15000</v>
      </c>
      <c r="I18" s="155">
        <f t="shared" si="0"/>
        <v>16600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11500</v>
      </c>
      <c r="E19" s="202">
        <v>15000</v>
      </c>
      <c r="F19" s="202">
        <v>11000</v>
      </c>
      <c r="G19" s="125">
        <v>12500</v>
      </c>
      <c r="H19" s="202">
        <v>11000</v>
      </c>
      <c r="I19" s="155">
        <f t="shared" si="0"/>
        <v>12200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30500</v>
      </c>
      <c r="E20" s="202">
        <v>40000</v>
      </c>
      <c r="F20" s="211">
        <v>22500</v>
      </c>
      <c r="G20" s="125">
        <v>20000</v>
      </c>
      <c r="H20" s="211">
        <v>21000</v>
      </c>
      <c r="I20" s="155">
        <f t="shared" si="0"/>
        <v>26800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20500</v>
      </c>
      <c r="E21" s="202">
        <v>25000</v>
      </c>
      <c r="F21" s="202">
        <v>23500</v>
      </c>
      <c r="G21" s="125">
        <v>17500</v>
      </c>
      <c r="H21" s="202">
        <v>19250</v>
      </c>
      <c r="I21" s="155">
        <f t="shared" si="0"/>
        <v>21150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22500</v>
      </c>
      <c r="E22" s="202">
        <v>17000</v>
      </c>
      <c r="F22" s="202">
        <v>13500</v>
      </c>
      <c r="G22" s="125">
        <v>15000</v>
      </c>
      <c r="H22" s="202">
        <v>17000</v>
      </c>
      <c r="I22" s="155">
        <f t="shared" si="0"/>
        <v>17000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8500</v>
      </c>
      <c r="E23" s="202">
        <v>9000</v>
      </c>
      <c r="F23" s="211">
        <v>8000</v>
      </c>
      <c r="G23" s="125">
        <v>6500</v>
      </c>
      <c r="H23" s="211">
        <v>5000</v>
      </c>
      <c r="I23" s="155">
        <f t="shared" si="0"/>
        <v>7400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8500</v>
      </c>
      <c r="E24" s="202">
        <v>9000</v>
      </c>
      <c r="F24" s="202">
        <v>8000</v>
      </c>
      <c r="G24" s="125">
        <v>7000</v>
      </c>
      <c r="H24" s="202">
        <v>5500</v>
      </c>
      <c r="I24" s="155">
        <f t="shared" si="0"/>
        <v>7600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7000</v>
      </c>
      <c r="E25" s="202">
        <v>9000</v>
      </c>
      <c r="F25" s="202">
        <v>7000</v>
      </c>
      <c r="G25" s="125">
        <v>7500</v>
      </c>
      <c r="H25" s="202">
        <v>5000</v>
      </c>
      <c r="I25" s="155">
        <f t="shared" si="0"/>
        <v>7100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7000</v>
      </c>
      <c r="E26" s="202">
        <v>9000</v>
      </c>
      <c r="F26" s="202">
        <v>7500</v>
      </c>
      <c r="G26" s="125">
        <v>6500</v>
      </c>
      <c r="H26" s="202">
        <v>7250</v>
      </c>
      <c r="I26" s="155">
        <f t="shared" si="0"/>
        <v>7450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26000</v>
      </c>
      <c r="E27" s="202">
        <v>20000</v>
      </c>
      <c r="F27" s="202">
        <v>30000</v>
      </c>
      <c r="G27" s="125">
        <v>22500</v>
      </c>
      <c r="H27" s="202">
        <v>22000</v>
      </c>
      <c r="I27" s="155">
        <f t="shared" si="0"/>
        <v>24100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7000</v>
      </c>
      <c r="E28" s="202">
        <v>9000</v>
      </c>
      <c r="F28" s="202">
        <v>7500</v>
      </c>
      <c r="G28" s="125">
        <v>6000</v>
      </c>
      <c r="H28" s="202">
        <v>5000</v>
      </c>
      <c r="I28" s="155">
        <f t="shared" si="0"/>
        <v>6900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15000</v>
      </c>
      <c r="E29" s="211">
        <v>15000</v>
      </c>
      <c r="F29" s="202">
        <v>15500</v>
      </c>
      <c r="G29" s="125">
        <v>15000</v>
      </c>
      <c r="H29" s="202">
        <v>17750</v>
      </c>
      <c r="I29" s="155">
        <f t="shared" si="0"/>
        <v>15650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12500</v>
      </c>
      <c r="E30" s="202">
        <v>35000</v>
      </c>
      <c r="F30" s="202">
        <v>17500</v>
      </c>
      <c r="G30" s="125">
        <v>10000</v>
      </c>
      <c r="H30" s="202">
        <v>10000</v>
      </c>
      <c r="I30" s="155">
        <f t="shared" si="0"/>
        <v>17000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19500</v>
      </c>
      <c r="E31" s="203">
        <v>17000</v>
      </c>
      <c r="F31" s="203">
        <v>20500</v>
      </c>
      <c r="G31" s="158">
        <v>17500</v>
      </c>
      <c r="H31" s="203">
        <v>19500</v>
      </c>
      <c r="I31" s="155">
        <f t="shared" si="0"/>
        <v>18800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18500</v>
      </c>
      <c r="E33" s="208">
        <v>20000</v>
      </c>
      <c r="F33" s="208">
        <v>17500</v>
      </c>
      <c r="G33" s="155">
        <v>10000</v>
      </c>
      <c r="H33" s="208">
        <v>15000</v>
      </c>
      <c r="I33" s="155">
        <f t="shared" si="0"/>
        <v>16200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18500</v>
      </c>
      <c r="E34" s="202">
        <v>20000</v>
      </c>
      <c r="F34" s="202">
        <v>15000</v>
      </c>
      <c r="G34" s="125">
        <v>12000</v>
      </c>
      <c r="H34" s="202">
        <v>15000</v>
      </c>
      <c r="I34" s="155">
        <f t="shared" si="0"/>
        <v>16100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41000</v>
      </c>
      <c r="E35" s="202">
        <v>40000</v>
      </c>
      <c r="F35" s="202">
        <v>31500</v>
      </c>
      <c r="G35" s="125">
        <v>36500</v>
      </c>
      <c r="H35" s="202">
        <v>38000</v>
      </c>
      <c r="I35" s="155">
        <f t="shared" si="0"/>
        <v>37400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22500</v>
      </c>
      <c r="E36" s="202">
        <v>20000</v>
      </c>
      <c r="F36" s="202">
        <v>20000</v>
      </c>
      <c r="G36" s="125">
        <v>14500</v>
      </c>
      <c r="H36" s="202">
        <v>21750</v>
      </c>
      <c r="I36" s="155">
        <f t="shared" si="0"/>
        <v>19750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26000</v>
      </c>
      <c r="E37" s="202">
        <v>50000</v>
      </c>
      <c r="F37" s="202">
        <v>30000</v>
      </c>
      <c r="G37" s="125">
        <v>15000</v>
      </c>
      <c r="H37" s="202">
        <v>30000</v>
      </c>
      <c r="I37" s="155">
        <f t="shared" si="0"/>
        <v>30200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500000</v>
      </c>
      <c r="E39" s="181">
        <v>475000</v>
      </c>
      <c r="F39" s="181">
        <v>560000</v>
      </c>
      <c r="G39" s="217">
        <v>400000</v>
      </c>
      <c r="H39" s="181">
        <v>430000</v>
      </c>
      <c r="I39" s="155">
        <f t="shared" si="0"/>
        <v>473000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390000</v>
      </c>
      <c r="E40" s="187">
        <v>390000</v>
      </c>
      <c r="F40" s="187">
        <v>440000</v>
      </c>
      <c r="G40" s="157">
        <v>325000</v>
      </c>
      <c r="H40" s="187">
        <v>365000</v>
      </c>
      <c r="I40" s="155">
        <f t="shared" si="0"/>
        <v>382000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17-10-2022</vt:lpstr>
      <vt:lpstr>By Order</vt:lpstr>
      <vt:lpstr>All Stores</vt:lpstr>
      <vt:lpstr>'17-10-2022'!Print_Titles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2022-10-19T08:47:49Z</cp:lastPrinted>
  <dcterms:created xsi:type="dcterms:W3CDTF">2010-10-20T06:23:14Z</dcterms:created>
  <dcterms:modified xsi:type="dcterms:W3CDTF">2022-10-19T08:48:09Z</dcterms:modified>
</cp:coreProperties>
</file>