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20-06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'20-06-2022'!$12:$14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4" i="11"/>
  <c r="G84" i="11"/>
  <c r="I83" i="11"/>
  <c r="G83" i="11"/>
  <c r="I86" i="11"/>
  <c r="G86" i="11"/>
  <c r="I87" i="11"/>
  <c r="G87" i="11"/>
  <c r="I85" i="11"/>
  <c r="G85" i="11"/>
  <c r="I89" i="11"/>
  <c r="G89" i="11"/>
  <c r="I80" i="11"/>
  <c r="G80" i="11"/>
  <c r="I78" i="11"/>
  <c r="G78" i="11"/>
  <c r="I76" i="11"/>
  <c r="G76" i="11"/>
  <c r="I77" i="11"/>
  <c r="G77" i="11"/>
  <c r="I79" i="11"/>
  <c r="G79" i="11"/>
  <c r="I69" i="11"/>
  <c r="G69" i="11"/>
  <c r="I73" i="11"/>
  <c r="G73" i="11"/>
  <c r="I72" i="11"/>
  <c r="G72" i="11"/>
  <c r="I70" i="11"/>
  <c r="G70" i="11"/>
  <c r="I71" i="11"/>
  <c r="G71" i="11"/>
  <c r="I68" i="11"/>
  <c r="G68" i="11"/>
  <c r="I57" i="11"/>
  <c r="G57" i="11"/>
  <c r="I58" i="11"/>
  <c r="G58" i="11"/>
  <c r="I62" i="11"/>
  <c r="G62" i="11"/>
  <c r="I65" i="11"/>
  <c r="G65" i="11"/>
  <c r="I61" i="11"/>
  <c r="G61" i="11"/>
  <c r="I60" i="11"/>
  <c r="G60" i="11"/>
  <c r="I64" i="11"/>
  <c r="G64" i="11"/>
  <c r="I59" i="11"/>
  <c r="G59" i="11"/>
  <c r="I63" i="11"/>
  <c r="G63" i="11"/>
  <c r="I50" i="11"/>
  <c r="G50" i="11"/>
  <c r="I51" i="11"/>
  <c r="G51" i="11"/>
  <c r="I53" i="11"/>
  <c r="G53" i="11"/>
  <c r="I49" i="11"/>
  <c r="G49" i="11"/>
  <c r="I54" i="11"/>
  <c r="G54" i="11"/>
  <c r="I52" i="11"/>
  <c r="G52" i="11"/>
  <c r="I45" i="11"/>
  <c r="G45" i="11"/>
  <c r="I44" i="11"/>
  <c r="G44" i="11"/>
  <c r="I46" i="11"/>
  <c r="G46" i="11"/>
  <c r="I41" i="11"/>
  <c r="G41" i="11"/>
  <c r="I42" i="11"/>
  <c r="G42" i="11"/>
  <c r="I43" i="11"/>
  <c r="G43" i="11"/>
  <c r="I34" i="11"/>
  <c r="G34" i="11"/>
  <c r="I35" i="11"/>
  <c r="G35" i="11"/>
  <c r="I38" i="11"/>
  <c r="G38" i="11"/>
  <c r="I36" i="11"/>
  <c r="G36" i="11"/>
  <c r="I37" i="11"/>
  <c r="G37" i="11"/>
  <c r="I21" i="11"/>
  <c r="G21" i="11"/>
  <c r="I27" i="11"/>
  <c r="G27" i="11"/>
  <c r="I31" i="11"/>
  <c r="G31" i="11"/>
  <c r="I30" i="11"/>
  <c r="G30" i="11"/>
  <c r="I29" i="11"/>
  <c r="G29" i="11"/>
  <c r="I24" i="11"/>
  <c r="G24" i="11"/>
  <c r="I26" i="11"/>
  <c r="G26" i="11"/>
  <c r="I25" i="11"/>
  <c r="G25" i="11"/>
  <c r="I28" i="11"/>
  <c r="G28" i="11"/>
  <c r="I22" i="11"/>
  <c r="G22" i="11"/>
  <c r="I23" i="11"/>
  <c r="G23" i="11"/>
  <c r="I18" i="11"/>
  <c r="G18" i="11"/>
  <c r="I17" i="11"/>
  <c r="G17" i="11"/>
  <c r="I19" i="11"/>
  <c r="G19" i="11"/>
  <c r="I20" i="11"/>
  <c r="G20" i="11"/>
  <c r="I16" i="11"/>
  <c r="G16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<sst xmlns="http://schemas.openxmlformats.org/spreadsheetml/2006/main" count="848" uniqueCount="225">
  <si>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</si>
  <si>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</si>
  <si>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</si>
  <si>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</si>
  <si>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</si>
  <si>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</si>
  <si>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</si>
  <si>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</si>
  <si>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</si>
  <si>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</si>
  <si>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</si>
  <si>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</si>
  <si>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</si>
  <si>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</si>
  <si>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</si>
  <si>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</si>
  <si>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</si>
  <si>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</si>
  <si>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</si>
  <si>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</si>
  <si>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</si>
  <si>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</si>
  <si>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</si>
  <si>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</si>
  <si>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</si>
  <si>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</si>
  <si>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</si>
  <si>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</si>
  <si>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</si>
  <si>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</si>
  <si>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</si>
  <si>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</si>
  <si>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</si>
  <si>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</si>
  <si>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</si>
  <si>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</si>
  <si>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</si>
  <si>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</si>
  <si>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</si>
  <si>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</si>
  <si>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</si>
  <si>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</si>
  <si>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</si>
  <si>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</si>
  <si>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</si>
  <si>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</si>
  <si>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</si>
  <si>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</si>
  <si>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</si>
  <si>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</si>
  <si>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</si>
  <si>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</si>
  <si>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</si>
  <si>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</si>
  <si>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</si>
  <si>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</si>
  <si>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</si>
  <si>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</si>
  <si>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</si>
  <si>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</si>
  <si>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</si>
  <si>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</si>
  <si>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</si>
  <si>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</si>
  <si>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</si>
  <si>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</si>
  <si>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</si>
  <si>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</si>
  <si>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</si>
  <si>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</si>
  <si>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</si>
  <si>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</si>
  <si>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</si>
  <si>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</si>
  <si>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</si>
  <si>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</si>
  <si>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</si>
  <si>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</si>
  <si>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</si>
  <si>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</si>
  <si>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</si>
  <si>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</si>
  <si>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</si>
  <si>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</si>
  <si>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</si>
  <si>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</si>
  <si>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</si>
  <si>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</si>
  <si>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</si>
  <si>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</si>
  <si>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</si>
  <si>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</si>
  <si>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</si>
  <si>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</si>
  <si>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</si>
  <si>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</si>
  <si>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</si>
  <si>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</si>
  <si>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</si>
  <si>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</si>
  <si>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</si>
  <si>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</si>
  <si>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</si>
  <si>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</si>
  <si>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</si>
  <si>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</si>
  <si>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</si>
  <si>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</si>
  <si>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</si>
  <si>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</si>
  <si>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</si>
  <si>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</si>
  <si>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</si>
  <si>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</si>
  <si>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</si>
  <si>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</si>
  <si>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</si>
  <si>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</si>
  <si>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</si>
  <si>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</si>
  <si>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</si>
  <si>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</si>
  <si>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</si>
  <si>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</si>
  <si>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</si>
  <si>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</si>
  <si>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</si>
  <si>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</si>
  <si>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</si>
  <si>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</si>
  <si>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</si>
  <si>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</si>
  <si>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</si>
  <si>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</si>
  <si>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</si>
  <si>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</si>
  <si>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</si>
  <si>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</si>
  <si>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</si>
  <si>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</si>
  <si>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</si>
  <si>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</si>
  <si>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</si>
  <si>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</si>
  <si>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</si>
  <si>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</si>
  <si>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</si>
  <si>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</si>
  <si>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</si>
  <si>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</si>
  <si>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</si>
  <si>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</si>
  <si>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</si>
  <si>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</si>
  <si>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</si>
  <si>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</si>
  <si>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</si>
  <si>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</si>
  <si>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</si>
  <si>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</si>
  <si>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</si>
  <si>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</si>
  <si>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</si>
  <si>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</si>
  <si>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</si>
  <si>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</si>
  <si>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</si>
  <si>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</si>
  <si>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</si>
  <si>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</si>
  <si>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</si>
  <si>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</si>
  <si>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</si>
  <si>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</si>
  <si>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</si>
  <si>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</si>
  <si>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</si>
  <si>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</si>
  <si>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</si>
  <si>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</si>
  <si>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</si>
  <si>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</si>
  <si>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</si>
  <si>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</si>
  <si>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</si>
  <si>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</si>
  <si>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</si>
  <si>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</si>
  <si>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</si>
  <si>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</si>
  <si>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</si>
  <si>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</si>
  <si>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</si>
  <si>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</si>
  <si>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</si>
  <si>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</si>
  <si>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</si>
  <si>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</si>
  <si>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</si>
  <si>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</si>
  <si>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</si>
  <si>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</si>
  <si>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</si>
  <si>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</si>
  <si>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</si>
  <si>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</si>
  <si>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</si>
  <si>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</si>
  <si>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</si>
  <si>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</si>
  <si>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</si>
  <si>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</si>
  <si>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</si>
  <si>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</si>
  <si>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</si>
  <si>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</si>
  <si>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</si>
  <si>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06-06-2022 (ل.ل.)</t>
  </si>
  <si>
    <t>معدل الأسعار في حزيران 2021 (ل.ل.)</t>
  </si>
  <si>
    <t>معدل أسعار المحلات والملاحم في 06-06-2022 (ل.ل.)</t>
  </si>
  <si>
    <t>المعدل العام للأسعار في 06-06-2022  (ل.ل.)</t>
  </si>
  <si>
    <t xml:space="preserve"> التاريخ 20 حزيران 2022</t>
  </si>
  <si>
    <t>معدل أسعار  السوبرماركات في 20-06-2022 (ل.ل.)</t>
  </si>
  <si>
    <t>معدل أسعار المحلات والملاحم في 20-06-2022 (ل.ل.)</t>
  </si>
  <si>
    <t>المعدل العام للأسعار في 20-06-2022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</si>
</sst>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218</v>
      </c>
      <c r="F12" s="240" t="s">
        <v>222</v>
      </c>
      <c r="G12" s="240" t="s">
        <v>197</v>
      </c>
      <c r="H12" s="240" t="s">
        <v>217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6084.85</v>
      </c>
      <c r="F15" s="215">
        <v>12348.571428571429</v>
      </c>
      <c r="G15" s="45">
        <f t="shared" ref="G15:G30" si="0">(F15-E15)/E15</f>
        <v>1.0293961935908738</v>
      </c>
      <c r="H15" s="215">
        <v>24832</v>
      </c>
      <c r="I15" s="45">
        <f t="shared" ref="I15:I30" si="1">(F15-H15)/H15</f>
        <v>-0.50271539027982326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5272.6694444444438</v>
      </c>
      <c r="F16" s="209">
        <v>18806.25</v>
      </c>
      <c r="G16" s="48">
        <f t="shared" si="0"/>
        <v>2.5667417042073883</v>
      </c>
      <c r="H16" s="209">
        <v>22674.75</v>
      </c>
      <c r="I16" s="44">
        <f t="shared" si="1"/>
        <v>-0.17060827572520093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5250.4500000000007</v>
      </c>
      <c r="F17" s="209">
        <v>14776.444444444445</v>
      </c>
      <c r="G17" s="48">
        <f t="shared" si="0"/>
        <v>1.8143196191649178</v>
      </c>
      <c r="H17" s="209">
        <v>17361</v>
      </c>
      <c r="I17" s="44">
        <f t="shared" si="1"/>
        <v>-0.14887135277665772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1609.6944444444443</v>
      </c>
      <c r="F18" s="209">
        <v>19554.444444444445</v>
      </c>
      <c r="G18" s="48">
        <f t="shared" si="0"/>
        <v>11.14792317382526</v>
      </c>
      <c r="H18" s="209">
        <v>27277.555555555555</v>
      </c>
      <c r="I18" s="44">
        <f t="shared" si="1"/>
        <v>-0.28313061613536561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12768.210714285713</v>
      </c>
      <c r="F19" s="209">
        <v>25812.25</v>
      </c>
      <c r="G19" s="48">
        <f t="shared" si="0"/>
        <v>1.0216027584131238</v>
      </c>
      <c r="H19" s="209">
        <v>34571.142857142855</v>
      </c>
      <c r="I19" s="44">
        <f t="shared" si="1"/>
        <v>-0.25335849883056882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5093.05</v>
      </c>
      <c r="F20" s="209">
        <v>15943.111111111111</v>
      </c>
      <c r="G20" s="48">
        <f t="shared" si="0"/>
        <v>2.1303661089349428</v>
      </c>
      <c r="H20" s="209">
        <v>15210</v>
      </c>
      <c r="I20" s="44">
        <f t="shared" si="1"/>
        <v>4.8199284096720009E-2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4156.05</v>
      </c>
      <c r="F21" s="209">
        <v>18776.444444444445</v>
      </c>
      <c r="G21" s="48">
        <f t="shared" si="0"/>
        <v>3.5178581692819972</v>
      </c>
      <c r="H21" s="209">
        <v>19277.777777777777</v>
      </c>
      <c r="I21" s="44">
        <f t="shared" si="1"/>
        <v>-2.6005763688760744E-2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921.4</v>
      </c>
      <c r="F22" s="209">
        <v>5050</v>
      </c>
      <c r="G22" s="48">
        <f t="shared" si="0"/>
        <v>4.480790102018668</v>
      </c>
      <c r="H22" s="209">
        <v>4868.5</v>
      </c>
      <c r="I22" s="44">
        <f t="shared" si="1"/>
        <v>3.7280476532812981E-2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1277.7</v>
      </c>
      <c r="F23" s="209">
        <v>5749.75</v>
      </c>
      <c r="G23" s="48">
        <f t="shared" si="0"/>
        <v>3.5000782656335603</v>
      </c>
      <c r="H23" s="209">
        <v>5718.75</v>
      </c>
      <c r="I23" s="44">
        <f t="shared" si="1"/>
        <v>5.420765027322404E-3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1294.0277777777778</v>
      </c>
      <c r="F24" s="209">
        <v>5743.75</v>
      </c>
      <c r="G24" s="48">
        <f t="shared" si="0"/>
        <v>3.4386605130406784</v>
      </c>
      <c r="H24" s="209">
        <v>5368.5</v>
      </c>
      <c r="I24" s="44">
        <f t="shared" si="1"/>
        <v>6.9898481885070321E-2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1683.25</v>
      </c>
      <c r="F25" s="209">
        <v>6860.8888888888887</v>
      </c>
      <c r="G25" s="48">
        <f t="shared" si="0"/>
        <v>3.0759773586151127</v>
      </c>
      <c r="H25" s="209">
        <v>6593.5</v>
      </c>
      <c r="I25" s="44">
        <f t="shared" si="1"/>
        <v>4.055340697488264E-2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2888.125</v>
      </c>
      <c r="F26" s="209">
        <v>10527.555555555555</v>
      </c>
      <c r="G26" s="48">
        <f t="shared" si="0"/>
        <v>2.6451176993916659</v>
      </c>
      <c r="H26" s="209">
        <v>10327.555555555555</v>
      </c>
      <c r="I26" s="44">
        <f t="shared" si="1"/>
        <v>1.9365666824460989E-2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1552.7159722222223</v>
      </c>
      <c r="F27" s="209">
        <v>6375</v>
      </c>
      <c r="G27" s="48">
        <f t="shared" si="0"/>
        <v>3.1057090376137513</v>
      </c>
      <c r="H27" s="209">
        <v>5868.75</v>
      </c>
      <c r="I27" s="44">
        <f t="shared" si="1"/>
        <v>8.6261980830670923E-2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3146.2750000000001</v>
      </c>
      <c r="F28" s="209">
        <v>10362.25</v>
      </c>
      <c r="G28" s="48">
        <f t="shared" si="0"/>
        <v>2.2934978665246999</v>
      </c>
      <c r="H28" s="209">
        <v>9549.75</v>
      </c>
      <c r="I28" s="44">
        <f t="shared" si="1"/>
        <v>8.508076127647321E-2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5682.6080357142855</v>
      </c>
      <c r="F29" s="209">
        <v>22668.75</v>
      </c>
      <c r="G29" s="48">
        <f t="shared" si="0"/>
        <v>2.9891454517944087</v>
      </c>
      <c r="H29" s="209">
        <v>22000</v>
      </c>
      <c r="I29" s="44">
        <f t="shared" si="1"/>
        <v>3.0397727272727274E-2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5083.3</v>
      </c>
      <c r="F30" s="212">
        <v>15031.25</v>
      </c>
      <c r="G30" s="51">
        <f t="shared" si="0"/>
        <v>1.9569866031908407</v>
      </c>
      <c r="H30" s="212">
        <v>15718.5</v>
      </c>
      <c r="I30" s="56">
        <f t="shared" si="1"/>
        <v>-4.3722365365651938E-2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10654.3125</v>
      </c>
      <c r="F32" s="215">
        <v>27333.333333333332</v>
      </c>
      <c r="G32" s="45">
        <f>(F32-E32)/E32</f>
        <v>1.5654713369195179</v>
      </c>
      <c r="H32" s="215">
        <v>25375</v>
      </c>
      <c r="I32" s="44">
        <f>(F32-H32)/H32</f>
        <v>7.7175697865352985E-2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10638.608333333334</v>
      </c>
      <c r="F33" s="209">
        <v>27333.333333333332</v>
      </c>
      <c r="G33" s="48">
        <f>(F33-E33)/E33</f>
        <v>1.5692583538103744</v>
      </c>
      <c r="H33" s="209">
        <v>25375</v>
      </c>
      <c r="I33" s="44">
        <f>(F33-H33)/H33</f>
        <v>7.7175697865352985E-2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6914.8051587301588</v>
      </c>
      <c r="F34" s="209">
        <v>23122.5</v>
      </c>
      <c r="G34" s="48">
        <f>(F34-E34)/E34</f>
        <v>2.3439120075288189</v>
      </c>
      <c r="H34" s="209">
        <v>20250</v>
      </c>
      <c r="I34" s="44">
        <f>(F34-H34)/H34</f>
        <v>0.14185185185185184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5992.1875</v>
      </c>
      <c r="F35" s="209">
        <v>8995</v>
      </c>
      <c r="G35" s="48">
        <f>(F35-E35)/E35</f>
        <v>0.50112125162972621</v>
      </c>
      <c r="H35" s="209">
        <v>8750</v>
      </c>
      <c r="I35" s="44">
        <f>(F35-H35)/H35</f>
        <v>2.8000000000000001E-2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4198.95</v>
      </c>
      <c r="F36" s="209">
        <v>14766.666666666666</v>
      </c>
      <c r="G36" s="51">
        <f>(F36-E36)/E36</f>
        <v>2.5167522039239971</v>
      </c>
      <c r="H36" s="209">
        <v>14456.25</v>
      </c>
      <c r="I36" s="56">
        <f>(F36-H36)/H36</f>
        <v>2.1472834702406646E-2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167748.5625</v>
      </c>
      <c r="F38" s="209">
        <v>417780</v>
      </c>
      <c r="G38" s="45">
        <f t="shared" ref="G38:G43" si="2">(F38-E38)/E38</f>
        <v>1.4905131452318705</v>
      </c>
      <c r="H38" s="209">
        <v>392780</v>
      </c>
      <c r="I38" s="44">
        <f t="shared" ref="I38:I43" si="3">(F38-H38)/H38</f>
        <v>6.364886195834818E-2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110683.325</v>
      </c>
      <c r="F39" s="209">
        <v>271984</v>
      </c>
      <c r="G39" s="48">
        <f t="shared" si="2"/>
        <v>1.4573168541873853</v>
      </c>
      <c r="H39" s="209">
        <v>285698.28571428574</v>
      </c>
      <c r="I39" s="44">
        <f t="shared" si="3"/>
        <v>-4.8002688150536515E-2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71552.625</v>
      </c>
      <c r="F40" s="209">
        <v>157104.66666666666</v>
      </c>
      <c r="G40" s="48">
        <f t="shared" si="2"/>
        <v>1.1956520346621338</v>
      </c>
      <c r="H40" s="209">
        <v>167689.66666666666</v>
      </c>
      <c r="I40" s="44">
        <f t="shared" si="3"/>
        <v>-6.3122553764990486E-2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29342.75</v>
      </c>
      <c r="F41" s="209">
        <v>79323.333333333328</v>
      </c>
      <c r="G41" s="48">
        <f t="shared" si="2"/>
        <v>1.7033367129302239</v>
      </c>
      <c r="H41" s="209">
        <v>70320</v>
      </c>
      <c r="I41" s="44">
        <f t="shared" si="3"/>
        <v>0.12803375047402343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24800</v>
      </c>
      <c r="F42" s="209">
        <v>70000</v>
      </c>
      <c r="G42" s="48">
        <f t="shared" si="2"/>
        <v>1.8225806451612903</v>
      </c>
      <c r="H42" s="209">
        <v>63375</v>
      </c>
      <c r="I42" s="44">
        <f t="shared" si="3"/>
        <v>0.10453648915187377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50157.5</v>
      </c>
      <c r="F43" s="209">
        <v>165416.66666666666</v>
      </c>
      <c r="G43" s="51">
        <f t="shared" si="2"/>
        <v>2.2979448071906825</v>
      </c>
      <c r="H43" s="209">
        <v>149313.125</v>
      </c>
      <c r="I43" s="59">
        <f t="shared" si="3"/>
        <v>0.10785081128445109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31237.214285714286</v>
      </c>
      <c r="F45" s="209">
        <v>100777.875</v>
      </c>
      <c r="G45" s="45">
        <f t="shared" ref="G45:G50" si="4">(F45-E45)/E45</f>
        <v>2.2262119815878951</v>
      </c>
      <c r="H45" s="209">
        <v>99465.375</v>
      </c>
      <c r="I45" s="44">
        <f t="shared" ref="I45:I50" si="5">(F45-H45)/H45</f>
        <v>1.319554669149943E-2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20349.177777777779</v>
      </c>
      <c r="F46" s="209">
        <v>80995.333333333328</v>
      </c>
      <c r="G46" s="48">
        <f t="shared" si="4"/>
        <v>2.9802754793259458</v>
      </c>
      <c r="H46" s="209">
        <v>78974.777777777781</v>
      </c>
      <c r="I46" s="84">
        <f t="shared" si="5"/>
        <v>2.5584821032875373E-2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67966.715277777781</v>
      </c>
      <c r="F47" s="209">
        <v>276682.16666666669</v>
      </c>
      <c r="G47" s="48">
        <f t="shared" si="4"/>
        <v>3.0708479957560928</v>
      </c>
      <c r="H47" s="209">
        <v>276682.16666666669</v>
      </c>
      <c r="I47" s="84">
        <f t="shared" si="5"/>
        <v>0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127224.33333333334</v>
      </c>
      <c r="F48" s="209">
        <v>374977.5</v>
      </c>
      <c r="G48" s="48">
        <f t="shared" si="4"/>
        <v>1.947372489015466</v>
      </c>
      <c r="H48" s="209">
        <v>369955</v>
      </c>
      <c r="I48" s="84">
        <f t="shared" si="5"/>
        <v>1.3575975456474437E-2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5882.1875</v>
      </c>
      <c r="F49" s="209">
        <v>26792.5</v>
      </c>
      <c r="G49" s="48">
        <f t="shared" si="4"/>
        <v>3.554853105243585</v>
      </c>
      <c r="H49" s="209">
        <v>26667.5</v>
      </c>
      <c r="I49" s="44">
        <f t="shared" si="5"/>
        <v>4.6873535202024939E-3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54748.25</v>
      </c>
      <c r="F50" s="209">
        <v>269750</v>
      </c>
      <c r="G50" s="56">
        <f t="shared" si="4"/>
        <v>3.9270981264241325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22975</v>
      </c>
      <c r="F52" s="206">
        <v>53166.666666666664</v>
      </c>
      <c r="G52" s="208">
        <f t="shared" ref="G52:G60" si="6">(F52-E52)/E52</f>
        <v>1.3141095393543707</v>
      </c>
      <c r="H52" s="206">
        <v>51000</v>
      </c>
      <c r="I52" s="117">
        <f t="shared" ref="I52:I60" si="7">(F52-H52)/H52</f>
        <v>4.2483660130718907E-2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24898.958333333332</v>
      </c>
      <c r="F53" s="209">
        <v>58520</v>
      </c>
      <c r="G53" s="211">
        <f t="shared" si="6"/>
        <v>1.3502991256327661</v>
      </c>
      <c r="H53" s="209">
        <v>58520</v>
      </c>
      <c r="I53" s="84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24820.9</v>
      </c>
      <c r="F54" s="209">
        <v>45634</v>
      </c>
      <c r="G54" s="211">
        <f t="shared" si="6"/>
        <v>0.8385312377875096</v>
      </c>
      <c r="H54" s="209">
        <v>43633.599999999999</v>
      </c>
      <c r="I54" s="84">
        <f t="shared" si="7"/>
        <v>4.5845403542224376E-2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28194.5</v>
      </c>
      <c r="F55" s="209">
        <v>61608.75</v>
      </c>
      <c r="G55" s="211">
        <f t="shared" si="6"/>
        <v>1.1851336253524622</v>
      </c>
      <c r="H55" s="209">
        <v>60733.75</v>
      </c>
      <c r="I55" s="84">
        <f t="shared" si="7"/>
        <v>1.4407145944388416E-2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13657.15</v>
      </c>
      <c r="F56" s="209">
        <v>29950.833333333332</v>
      </c>
      <c r="G56" s="216">
        <f t="shared" si="6"/>
        <v>1.1930515029368012</v>
      </c>
      <c r="H56" s="209">
        <v>29410.833333333332</v>
      </c>
      <c r="I56" s="85">
        <f t="shared" si="7"/>
        <v>1.8360581418411584E-2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4053.6750000000002</v>
      </c>
      <c r="F57" s="212">
        <v>17000</v>
      </c>
      <c r="G57" s="214">
        <f t="shared" si="6"/>
        <v>3.1937254466625964</v>
      </c>
      <c r="H57" s="212">
        <v>15583.333333333334</v>
      </c>
      <c r="I57" s="118">
        <f t="shared" si="7"/>
        <v>9.090909090909087E-2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28159.722222222223</v>
      </c>
      <c r="F58" s="215">
        <v>52455</v>
      </c>
      <c r="G58" s="44">
        <f t="shared" si="6"/>
        <v>0.86276695437731188</v>
      </c>
      <c r="H58" s="215">
        <v>51307.142857142855</v>
      </c>
      <c r="I58" s="44">
        <f t="shared" si="7"/>
        <v>2.2372267854656871E-2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32733.459821428572</v>
      </c>
      <c r="F59" s="209">
        <v>59737.25</v>
      </c>
      <c r="G59" s="48">
        <f t="shared" si="6"/>
        <v>0.8249598522699918</v>
      </c>
      <c r="H59" s="209">
        <v>60249.714285714283</v>
      </c>
      <c r="I59" s="44">
        <f t="shared" si="7"/>
        <v>-8.5056716332975579E-3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218000</v>
      </c>
      <c r="F60" s="209">
        <v>506950</v>
      </c>
      <c r="G60" s="51">
        <f t="shared" si="6"/>
        <v>1.3254587155963302</v>
      </c>
      <c r="H60" s="209">
        <v>525500</v>
      </c>
      <c r="I60" s="51">
        <f t="shared" si="7"/>
        <v>-3.5299714557564227E-2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35795.805555555555</v>
      </c>
      <c r="F62" s="209">
        <v>126329.125</v>
      </c>
      <c r="G62" s="45">
        <f t="shared" ref="G62:G67" si="8">(F62-E62)/E62</f>
        <v>2.5291599962441285</v>
      </c>
      <c r="H62" s="209">
        <v>135266.625</v>
      </c>
      <c r="I62" s="44">
        <f t="shared" ref="I62:I67" si="9">(F62-H62)/H62</f>
        <v>-6.6073209115700193E-2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191808.85714285716</v>
      </c>
      <c r="F63" s="209">
        <v>701113.83333333337</v>
      </c>
      <c r="G63" s="48">
        <f t="shared" si="8"/>
        <v>2.6552735039297555</v>
      </c>
      <c r="H63" s="209">
        <v>671047.5</v>
      </c>
      <c r="I63" s="44">
        <f t="shared" si="9"/>
        <v>4.4805074653185312E-2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124082.11309523811</v>
      </c>
      <c r="F64" s="209">
        <v>455946.25</v>
      </c>
      <c r="G64" s="48">
        <f t="shared" si="8"/>
        <v>2.6745525896229907</v>
      </c>
      <c r="H64" s="209">
        <v>439535</v>
      </c>
      <c r="I64" s="84">
        <f t="shared" si="9"/>
        <v>3.7337754672551675E-2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63999</v>
      </c>
      <c r="F65" s="209">
        <v>167111.25</v>
      </c>
      <c r="G65" s="48">
        <f t="shared" si="8"/>
        <v>1.6111540805325084</v>
      </c>
      <c r="H65" s="209">
        <v>150565</v>
      </c>
      <c r="I65" s="84">
        <f t="shared" si="9"/>
        <v>0.10989439776840568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28523.3125</v>
      </c>
      <c r="F66" s="209">
        <v>83858.333333333328</v>
      </c>
      <c r="G66" s="48">
        <f t="shared" si="8"/>
        <v>1.9399927982885343</v>
      </c>
      <c r="H66" s="209">
        <v>75009</v>
      </c>
      <c r="I66" s="84">
        <f t="shared" si="9"/>
        <v>0.11797695387664585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23142.691666666666</v>
      </c>
      <c r="F67" s="209">
        <v>63393.25</v>
      </c>
      <c r="G67" s="51">
        <f t="shared" si="8"/>
        <v>1.7392340922602276</v>
      </c>
      <c r="H67" s="209">
        <v>66645.75</v>
      </c>
      <c r="I67" s="85">
        <f t="shared" si="9"/>
        <v>-4.8802811882228049E-2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26485.3125</v>
      </c>
      <c r="F69" s="215">
        <v>68041</v>
      </c>
      <c r="G69" s="45">
        <f>(F69-E69)/E69</f>
        <v>1.5690087666513279</v>
      </c>
      <c r="H69" s="215">
        <v>67209.75</v>
      </c>
      <c r="I69" s="44">
        <f>(F69-H69)/H69</f>
        <v>1.2367997202786798E-2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10959.333333333332</v>
      </c>
      <c r="F70" s="209">
        <v>51798.833333333336</v>
      </c>
      <c r="G70" s="48">
        <f>(F70-E70)/E70</f>
        <v>3.7264584220451371</v>
      </c>
      <c r="H70" s="209">
        <v>52902.571428571428</v>
      </c>
      <c r="I70" s="44">
        <f>(F70-H70)/H70</f>
        <v>-2.0863600113055922E-2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10260.416666666668</v>
      </c>
      <c r="F71" s="209">
        <v>27743</v>
      </c>
      <c r="G71" s="48">
        <f>(F71-E71)/E71</f>
        <v>1.7038862944162434</v>
      </c>
      <c r="H71" s="209">
        <v>28787.166666666668</v>
      </c>
      <c r="I71" s="44">
        <f>(F71-H71)/H71</f>
        <v>-3.6271949885076142E-2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11883.75</v>
      </c>
      <c r="F72" s="209">
        <v>31465.75</v>
      </c>
      <c r="G72" s="48">
        <f>(F72-E72)/E72</f>
        <v>1.6477963605764174</v>
      </c>
      <c r="H72" s="209">
        <v>31465.75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12167.09375</v>
      </c>
      <c r="F73" s="218">
        <v>28368.6</v>
      </c>
      <c r="G73" s="48">
        <f>(F73-E73)/E73</f>
        <v>1.3315839084415699</v>
      </c>
      <c r="H73" s="218">
        <v>26556.6</v>
      </c>
      <c r="I73" s="59">
        <f>(F73-H73)/H73</f>
        <v>6.8231626036465515E-2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8164.166666666667</v>
      </c>
      <c r="F75" s="206">
        <v>23892.5</v>
      </c>
      <c r="G75" s="44">
        <f t="shared" ref="G75:G81" si="10">(F75-E75)/E75</f>
        <v>1.9265081147289984</v>
      </c>
      <c r="H75" s="206">
        <v>22142</v>
      </c>
      <c r="I75" s="45">
        <f t="shared" ref="I75:I81" si="11">(F75-H75)/H75</f>
        <v>7.9057899015445757E-2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10564.584821428572</v>
      </c>
      <c r="F76" s="209">
        <v>27775.714285714286</v>
      </c>
      <c r="G76" s="48">
        <f t="shared" si="10"/>
        <v>1.629134486134816</v>
      </c>
      <c r="H76" s="209">
        <v>27632.857142857141</v>
      </c>
      <c r="I76" s="44">
        <f t="shared" si="11"/>
        <v>5.1698288786641913E-3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4340.4166666666661</v>
      </c>
      <c r="F77" s="209">
        <v>14309.666666666666</v>
      </c>
      <c r="G77" s="48">
        <f t="shared" si="10"/>
        <v>2.2968417010655662</v>
      </c>
      <c r="H77" s="209">
        <v>13803</v>
      </c>
      <c r="I77" s="44">
        <f t="shared" si="11"/>
        <v>3.6706996063657613E-2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7773.6111111111113</v>
      </c>
      <c r="F78" s="209">
        <v>23784.777777777777</v>
      </c>
      <c r="G78" s="48">
        <f t="shared" si="10"/>
        <v>2.0596819724852597</v>
      </c>
      <c r="H78" s="209">
        <v>23399.375</v>
      </c>
      <c r="I78" s="44">
        <f t="shared" si="11"/>
        <v>1.6470644099587164E-2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6943.6036706349205</v>
      </c>
      <c r="F79" s="209">
        <v>31795.5</v>
      </c>
      <c r="G79" s="48">
        <f t="shared" si="10"/>
        <v>3.5791063989533023</v>
      </c>
      <c r="H79" s="209">
        <v>34207.166666666664</v>
      </c>
      <c r="I79" s="44">
        <f t="shared" si="11"/>
        <v>-7.0501795432730899E-2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9980.6597222222226</v>
      </c>
      <c r="F81" s="212">
        <v>47264.222222222219</v>
      </c>
      <c r="G81" s="51">
        <f t="shared" si="10"/>
        <v>3.7355809673570062</v>
      </c>
      <c r="H81" s="212">
        <v>44648.3</v>
      </c>
      <c r="I81" s="56">
        <f t="shared" si="11"/>
        <v>5.858951454416441E-2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2" zoomScaleNormal="100" workbookViewId="0">
      <selection activeCell="F29" sqref="F2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218</v>
      </c>
      <c r="F12" s="248" t="s">
        <v>223</v>
      </c>
      <c r="G12" s="240" t="s">
        <v>197</v>
      </c>
      <c r="H12" s="248" t="s">
        <v>219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6084.85</v>
      </c>
      <c r="F15" s="180">
        <v>11466.6</v>
      </c>
      <c r="G15" s="44">
        <f>(F15-E15)/E15</f>
        <v>0.88445072598338492</v>
      </c>
      <c r="H15" s="180">
        <v>17000</v>
      </c>
      <c r="I15" s="119">
        <f>(F15-H15)/H15</f>
        <v>-0.32549411764705882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5272.6694444444438</v>
      </c>
      <c r="F16" s="180">
        <v>15633.2</v>
      </c>
      <c r="G16" s="48">
        <f t="shared" ref="G16:G39" si="0">(F16-E16)/E16</f>
        <v>1.9649497592669962</v>
      </c>
      <c r="H16" s="180">
        <v>16600</v>
      </c>
      <c r="I16" s="48">
        <f>(F16-H16)/H16</f>
        <v>-5.8240963855421643E-2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5250.4500000000007</v>
      </c>
      <c r="F17" s="180">
        <v>14733.2</v>
      </c>
      <c r="G17" s="48">
        <f t="shared" si="0"/>
        <v>1.8060832880991151</v>
      </c>
      <c r="H17" s="180">
        <v>17000</v>
      </c>
      <c r="I17" s="48">
        <f t="shared" ref="I17:I29" si="1">(F17-H17)/H17</f>
        <v>-0.13334117647058819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1609.6944444444443</v>
      </c>
      <c r="F18" s="180">
        <v>17400</v>
      </c>
      <c r="G18" s="48">
        <f t="shared" si="0"/>
        <v>9.8095049094893785</v>
      </c>
      <c r="H18" s="180">
        <v>22300</v>
      </c>
      <c r="I18" s="48">
        <f t="shared" si="1"/>
        <v>-0.21973094170403587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12768.210714285713</v>
      </c>
      <c r="F19" s="180">
        <v>23200</v>
      </c>
      <c r="G19" s="48">
        <f t="shared" si="0"/>
        <v>0.81701261979038919</v>
      </c>
      <c r="H19" s="180">
        <v>28700</v>
      </c>
      <c r="I19" s="48">
        <f t="shared" si="1"/>
        <v>-0.19163763066202091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5093.05</v>
      </c>
      <c r="F20" s="180">
        <v>13400</v>
      </c>
      <c r="G20" s="48">
        <f t="shared" si="0"/>
        <v>1.6310364123658712</v>
      </c>
      <c r="H20" s="180">
        <v>13900</v>
      </c>
      <c r="I20" s="48">
        <f t="shared" si="1"/>
        <v>-3.5971223021582732E-2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4156.05</v>
      </c>
      <c r="F21" s="180">
        <v>16200</v>
      </c>
      <c r="G21" s="48">
        <f t="shared" si="0"/>
        <v>2.8979319305590647</v>
      </c>
      <c r="H21" s="180">
        <v>18266.599999999999</v>
      </c>
      <c r="I21" s="48">
        <f t="shared" si="1"/>
        <v>-0.11313544939945029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921.4</v>
      </c>
      <c r="F22" s="180">
        <v>3933.2</v>
      </c>
      <c r="G22" s="48">
        <f t="shared" si="0"/>
        <v>3.2687215107445189</v>
      </c>
      <c r="H22" s="180">
        <v>3600</v>
      </c>
      <c r="I22" s="48">
        <f t="shared" si="1"/>
        <v>9.2555555555555502E-2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1277.7</v>
      </c>
      <c r="F23" s="180">
        <v>4266.6000000000004</v>
      </c>
      <c r="G23" s="48">
        <f t="shared" si="0"/>
        <v>2.3392815214839167</v>
      </c>
      <c r="H23" s="180">
        <v>3900</v>
      </c>
      <c r="I23" s="48">
        <f t="shared" si="1"/>
        <v>9.4000000000000097E-2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1294.0277777777778</v>
      </c>
      <c r="F24" s="180">
        <v>4266.6000000000004</v>
      </c>
      <c r="G24" s="48">
        <f t="shared" si="0"/>
        <v>2.2971471503702912</v>
      </c>
      <c r="H24" s="180">
        <v>4200</v>
      </c>
      <c r="I24" s="48">
        <f t="shared" si="1"/>
        <v>1.5857142857142945E-2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1683.25</v>
      </c>
      <c r="F25" s="180">
        <v>5366.6</v>
      </c>
      <c r="G25" s="48">
        <f t="shared" si="0"/>
        <v>2.188237041437695</v>
      </c>
      <c r="H25" s="180">
        <v>5166.6000000000004</v>
      </c>
      <c r="I25" s="48">
        <f t="shared" si="1"/>
        <v>3.8710176905508459E-2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2888.125</v>
      </c>
      <c r="F26" s="180">
        <v>9100</v>
      </c>
      <c r="G26" s="48">
        <f t="shared" si="0"/>
        <v>2.1508331529971869</v>
      </c>
      <c r="H26" s="180">
        <v>8166.6</v>
      </c>
      <c r="I26" s="48">
        <f t="shared" si="1"/>
        <v>0.11429481056988215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1552.7159722222223</v>
      </c>
      <c r="F27" s="180">
        <v>4366.6000000000004</v>
      </c>
      <c r="G27" s="48">
        <f t="shared" si="0"/>
        <v>1.8122335817481108</v>
      </c>
      <c r="H27" s="180">
        <v>4166.6000000000004</v>
      </c>
      <c r="I27" s="48">
        <f t="shared" si="1"/>
        <v>4.8000768012288191E-2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3146.2750000000001</v>
      </c>
      <c r="F28" s="180">
        <v>10366.6</v>
      </c>
      <c r="G28" s="48">
        <f t="shared" si="0"/>
        <v>2.2948804538700527</v>
      </c>
      <c r="H28" s="180">
        <v>9433.2000000000007</v>
      </c>
      <c r="I28" s="48">
        <f t="shared" si="1"/>
        <v>9.8948395030318409E-2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5682.6080357142855</v>
      </c>
      <c r="F29" s="180">
        <v>16333.2</v>
      </c>
      <c r="G29" s="48">
        <f t="shared" si="0"/>
        <v>1.8742436390735455</v>
      </c>
      <c r="H29" s="180">
        <v>14966.6</v>
      </c>
      <c r="I29" s="48">
        <f t="shared" si="1"/>
        <v>9.1309983563401198E-2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5083.3</v>
      </c>
      <c r="F30" s="183">
        <v>13666.6</v>
      </c>
      <c r="G30" s="51">
        <f t="shared" si="0"/>
        <v>1.6885291051088858</v>
      </c>
      <c r="H30" s="183">
        <v>15400</v>
      </c>
      <c r="I30" s="51">
        <f>(F30-H30)/H30</f>
        <v>-0.11255844155844154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10654.3125</v>
      </c>
      <c r="F32" s="180">
        <v>27100</v>
      </c>
      <c r="G32" s="44">
        <f t="shared" si="0"/>
        <v>1.543570971848254</v>
      </c>
      <c r="H32" s="180">
        <v>26900</v>
      </c>
      <c r="I32" s="45">
        <f>(F32-H32)/H32</f>
        <v>7.4349442379182153E-3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10638.608333333334</v>
      </c>
      <c r="F33" s="180">
        <v>25900</v>
      </c>
      <c r="G33" s="48">
        <f t="shared" si="0"/>
        <v>1.4345289523300744</v>
      </c>
      <c r="H33" s="180">
        <v>25900</v>
      </c>
      <c r="I33" s="48">
        <f>(F33-H33)/H33</f>
        <v>0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6914.8051587301588</v>
      </c>
      <c r="F34" s="180">
        <v>19700</v>
      </c>
      <c r="G34" s="48">
        <f>(F34-E34)/E34</f>
        <v>1.8489595220377439</v>
      </c>
      <c r="H34" s="180">
        <v>17433.2</v>
      </c>
      <c r="I34" s="48">
        <f>(F34-H34)/H34</f>
        <v>0.13002776311864714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5992.1875</v>
      </c>
      <c r="F35" s="180">
        <v>10766.6</v>
      </c>
      <c r="G35" s="48">
        <f t="shared" si="0"/>
        <v>0.79677288135593227</v>
      </c>
      <c r="H35" s="180">
        <v>10666.6</v>
      </c>
      <c r="I35" s="48">
        <f>(F35-H35)/H35</f>
        <v>9.3750585941162132E-3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4198.95</v>
      </c>
      <c r="F36" s="180">
        <v>11000</v>
      </c>
      <c r="G36" s="55">
        <f t="shared" si="0"/>
        <v>1.61970254468379</v>
      </c>
      <c r="H36" s="180">
        <v>11066.6</v>
      </c>
      <c r="I36" s="48">
        <f>(F36-H36)/H36</f>
        <v>-6.0181085428225797E-3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167748.5625</v>
      </c>
      <c r="F38" s="181">
        <v>365000</v>
      </c>
      <c r="G38" s="45">
        <f t="shared" si="0"/>
        <v>1.1758755756848884</v>
      </c>
      <c r="H38" s="181">
        <v>363000</v>
      </c>
      <c r="I38" s="45">
        <f>(F38-H38)/H38</f>
        <v>5.5096418732782371E-3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110683.325</v>
      </c>
      <c r="F39" s="182">
        <v>292833.2</v>
      </c>
      <c r="G39" s="51">
        <f t="shared" si="0"/>
        <v>1.6456848852345194</v>
      </c>
      <c r="H39" s="182">
        <v>290833.2</v>
      </c>
      <c r="I39" s="51">
        <f>(F39-H39)/H39</f>
        <v>6.8767939836304791E-3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222</v>
      </c>
      <c r="E12" s="248" t="s">
        <v>223</v>
      </c>
      <c r="F12" s="255" t="s">
        <v>186</v>
      </c>
      <c r="G12" s="240" t="s">
        <v>218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12348.571428571429</v>
      </c>
      <c r="E15" s="164">
        <v>11466.6</v>
      </c>
      <c r="F15" s="67">
        <f t="shared" ref="F15:F30" si="0">D15-E15</f>
        <v>881.97142857142899</v>
      </c>
      <c r="G15" s="42">
        <v>6084.85</v>
      </c>
      <c r="H15" s="66">
        <f>AVERAGE(D15:E15)</f>
        <v>11907.585714285715</v>
      </c>
      <c r="I15" s="69">
        <f>(H15-G15)/G15</f>
        <v>0.95692345978712934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18806.25</v>
      </c>
      <c r="E16" s="164">
        <v>15633.2</v>
      </c>
      <c r="F16" s="71">
        <f t="shared" si="0"/>
        <v>3173.0499999999993</v>
      </c>
      <c r="G16" s="46">
        <v>5272.6694444444438</v>
      </c>
      <c r="H16" s="68">
        <f t="shared" ref="H16:H30" si="1">AVERAGE(D16:E16)</f>
        <v>17219.724999999999</v>
      </c>
      <c r="I16" s="72">
        <f t="shared" ref="I16:I39" si="2">(H16-G16)/G16</f>
        <v>2.2658457317371923</v>
      </c>
    </row>
    <row r="17" spans="1:9" ht="16.5" x14ac:dyDescent="0.3">
      <c r="A17" s="37"/>
      <c r="B17" s="34" t="s">
        <v>6</v>
      </c>
      <c r="C17" s="15" t="s">
        <v>165</v>
      </c>
      <c r="D17" s="164">
        <v>14776.444444444445</v>
      </c>
      <c r="E17" s="164">
        <v>14733.2</v>
      </c>
      <c r="F17" s="71">
        <f t="shared" si="0"/>
        <v>43.244444444444525</v>
      </c>
      <c r="G17" s="46">
        <v>5250.4500000000007</v>
      </c>
      <c r="H17" s="68">
        <f t="shared" si="1"/>
        <v>14754.822222222223</v>
      </c>
      <c r="I17" s="72">
        <f t="shared" si="2"/>
        <v>1.8102014536320166</v>
      </c>
    </row>
    <row r="18" spans="1:9" ht="16.5" x14ac:dyDescent="0.3">
      <c r="A18" s="37"/>
      <c r="B18" s="34" t="s">
        <v>7</v>
      </c>
      <c r="C18" s="15" t="s">
        <v>166</v>
      </c>
      <c r="D18" s="164">
        <v>19554.444444444445</v>
      </c>
      <c r="E18" s="164">
        <v>17400</v>
      </c>
      <c r="F18" s="71">
        <f t="shared" si="0"/>
        <v>2154.4444444444453</v>
      </c>
      <c r="G18" s="46">
        <v>1609.6944444444443</v>
      </c>
      <c r="H18" s="68">
        <f t="shared" si="1"/>
        <v>18477.222222222223</v>
      </c>
      <c r="I18" s="72">
        <f t="shared" si="2"/>
        <v>10.478714041657319</v>
      </c>
    </row>
    <row r="19" spans="1:9" ht="16.5" x14ac:dyDescent="0.3">
      <c r="A19" s="37"/>
      <c r="B19" s="34" t="s">
        <v>8</v>
      </c>
      <c r="C19" s="15" t="s">
        <v>167</v>
      </c>
      <c r="D19" s="164">
        <v>25812.25</v>
      </c>
      <c r="E19" s="164">
        <v>23200</v>
      </c>
      <c r="F19" s="71">
        <f t="shared" si="0"/>
        <v>2612.25</v>
      </c>
      <c r="G19" s="46">
        <v>12768.210714285713</v>
      </c>
      <c r="H19" s="68">
        <f t="shared" si="1"/>
        <v>24506.125</v>
      </c>
      <c r="I19" s="72">
        <f t="shared" si="2"/>
        <v>0.91930768910175653</v>
      </c>
    </row>
    <row r="20" spans="1:9" ht="16.5" x14ac:dyDescent="0.3">
      <c r="A20" s="37"/>
      <c r="B20" s="34" t="s">
        <v>9</v>
      </c>
      <c r="C20" s="15" t="s">
        <v>168</v>
      </c>
      <c r="D20" s="164">
        <v>15943.111111111111</v>
      </c>
      <c r="E20" s="164">
        <v>13400</v>
      </c>
      <c r="F20" s="71">
        <f t="shared" si="0"/>
        <v>2543.1111111111113</v>
      </c>
      <c r="G20" s="46">
        <v>5093.05</v>
      </c>
      <c r="H20" s="68">
        <f t="shared" si="1"/>
        <v>14671.555555555555</v>
      </c>
      <c r="I20" s="72">
        <f t="shared" si="2"/>
        <v>1.880701260650407</v>
      </c>
    </row>
    <row r="21" spans="1:9" ht="16.5" x14ac:dyDescent="0.3">
      <c r="A21" s="37"/>
      <c r="B21" s="34" t="s">
        <v>10</v>
      </c>
      <c r="C21" s="15" t="s">
        <v>169</v>
      </c>
      <c r="D21" s="164">
        <v>18776.444444444445</v>
      </c>
      <c r="E21" s="164">
        <v>16200</v>
      </c>
      <c r="F21" s="71">
        <f t="shared" si="0"/>
        <v>2576.4444444444453</v>
      </c>
      <c r="G21" s="46">
        <v>4156.05</v>
      </c>
      <c r="H21" s="68">
        <f t="shared" si="1"/>
        <v>17488.222222222223</v>
      </c>
      <c r="I21" s="72">
        <f t="shared" si="2"/>
        <v>3.207895049920531</v>
      </c>
    </row>
    <row r="22" spans="1:9" ht="16.5" x14ac:dyDescent="0.3">
      <c r="A22" s="37"/>
      <c r="B22" s="34" t="s">
        <v>11</v>
      </c>
      <c r="C22" s="15" t="s">
        <v>170</v>
      </c>
      <c r="D22" s="164">
        <v>5050</v>
      </c>
      <c r="E22" s="164">
        <v>3933.2</v>
      </c>
      <c r="F22" s="71">
        <f t="shared" si="0"/>
        <v>1116.8000000000002</v>
      </c>
      <c r="G22" s="46">
        <v>921.4</v>
      </c>
      <c r="H22" s="68">
        <f t="shared" si="1"/>
        <v>4491.6000000000004</v>
      </c>
      <c r="I22" s="72">
        <f t="shared" si="2"/>
        <v>3.8747558063815934</v>
      </c>
    </row>
    <row r="23" spans="1:9" ht="16.5" x14ac:dyDescent="0.3">
      <c r="A23" s="37"/>
      <c r="B23" s="34" t="s">
        <v>12</v>
      </c>
      <c r="C23" s="15" t="s">
        <v>171</v>
      </c>
      <c r="D23" s="164">
        <v>5749.75</v>
      </c>
      <c r="E23" s="164">
        <v>4266.6000000000004</v>
      </c>
      <c r="F23" s="71">
        <f t="shared" si="0"/>
        <v>1483.1499999999996</v>
      </c>
      <c r="G23" s="46">
        <v>1277.7</v>
      </c>
      <c r="H23" s="68">
        <f t="shared" si="1"/>
        <v>5008.1750000000002</v>
      </c>
      <c r="I23" s="72">
        <f t="shared" si="2"/>
        <v>2.9196798935587385</v>
      </c>
    </row>
    <row r="24" spans="1:9" ht="16.5" x14ac:dyDescent="0.3">
      <c r="A24" s="37"/>
      <c r="B24" s="34" t="s">
        <v>13</v>
      </c>
      <c r="C24" s="15" t="s">
        <v>172</v>
      </c>
      <c r="D24" s="164">
        <v>5743.75</v>
      </c>
      <c r="E24" s="164">
        <v>4266.6000000000004</v>
      </c>
      <c r="F24" s="71">
        <f t="shared" si="0"/>
        <v>1477.1499999999996</v>
      </c>
      <c r="G24" s="46">
        <v>1294.0277777777778</v>
      </c>
      <c r="H24" s="68">
        <f t="shared" si="1"/>
        <v>5005.1750000000002</v>
      </c>
      <c r="I24" s="72">
        <f t="shared" si="2"/>
        <v>2.8679038317054846</v>
      </c>
    </row>
    <row r="25" spans="1:9" ht="16.5" x14ac:dyDescent="0.3">
      <c r="A25" s="37"/>
      <c r="B25" s="34" t="s">
        <v>14</v>
      </c>
      <c r="C25" s="15" t="s">
        <v>173</v>
      </c>
      <c r="D25" s="164">
        <v>6860.8888888888887</v>
      </c>
      <c r="E25" s="164">
        <v>5366.6</v>
      </c>
      <c r="F25" s="71">
        <f t="shared" si="0"/>
        <v>1494.2888888888883</v>
      </c>
      <c r="G25" s="46">
        <v>1683.25</v>
      </c>
      <c r="H25" s="68">
        <f t="shared" si="1"/>
        <v>6113.7444444444445</v>
      </c>
      <c r="I25" s="72">
        <f t="shared" si="2"/>
        <v>2.6321072000264039</v>
      </c>
    </row>
    <row r="26" spans="1:9" ht="16.5" x14ac:dyDescent="0.3">
      <c r="A26" s="37"/>
      <c r="B26" s="34" t="s">
        <v>15</v>
      </c>
      <c r="C26" s="15" t="s">
        <v>174</v>
      </c>
      <c r="D26" s="164">
        <v>10527.555555555555</v>
      </c>
      <c r="E26" s="164">
        <v>9100</v>
      </c>
      <c r="F26" s="71">
        <f t="shared" si="0"/>
        <v>1427.5555555555547</v>
      </c>
      <c r="G26" s="46">
        <v>2888.125</v>
      </c>
      <c r="H26" s="68">
        <f t="shared" si="1"/>
        <v>9813.7777777777774</v>
      </c>
      <c r="I26" s="72">
        <f t="shared" si="2"/>
        <v>2.3979754261944262</v>
      </c>
    </row>
    <row r="27" spans="1:9" ht="16.5" x14ac:dyDescent="0.3">
      <c r="A27" s="37"/>
      <c r="B27" s="34" t="s">
        <v>16</v>
      </c>
      <c r="C27" s="15" t="s">
        <v>175</v>
      </c>
      <c r="D27" s="164">
        <v>6375</v>
      </c>
      <c r="E27" s="164">
        <v>4366.6000000000004</v>
      </c>
      <c r="F27" s="71">
        <f t="shared" si="0"/>
        <v>2008.3999999999996</v>
      </c>
      <c r="G27" s="46">
        <v>1552.7159722222223</v>
      </c>
      <c r="H27" s="68">
        <f t="shared" si="1"/>
        <v>5370.8</v>
      </c>
      <c r="I27" s="72">
        <f t="shared" si="2"/>
        <v>2.4589713096809311</v>
      </c>
    </row>
    <row r="28" spans="1:9" ht="16.5" x14ac:dyDescent="0.3">
      <c r="A28" s="37"/>
      <c r="B28" s="34" t="s">
        <v>17</v>
      </c>
      <c r="C28" s="15" t="s">
        <v>176</v>
      </c>
      <c r="D28" s="164">
        <v>10362.25</v>
      </c>
      <c r="E28" s="164">
        <v>10366.6</v>
      </c>
      <c r="F28" s="71">
        <f t="shared" si="0"/>
        <v>-4.3500000000003638</v>
      </c>
      <c r="G28" s="46">
        <v>3146.2750000000001</v>
      </c>
      <c r="H28" s="68">
        <f t="shared" si="1"/>
        <v>10364.424999999999</v>
      </c>
      <c r="I28" s="72">
        <f t="shared" si="2"/>
        <v>2.2941891601973761</v>
      </c>
    </row>
    <row r="29" spans="1:9" ht="16.5" x14ac:dyDescent="0.3">
      <c r="A29" s="37"/>
      <c r="B29" s="34" t="s">
        <v>18</v>
      </c>
      <c r="C29" s="15" t="s">
        <v>177</v>
      </c>
      <c r="D29" s="164">
        <v>22668.75</v>
      </c>
      <c r="E29" s="164">
        <v>16333.2</v>
      </c>
      <c r="F29" s="71">
        <f t="shared" si="0"/>
        <v>6335.5499999999993</v>
      </c>
      <c r="G29" s="46">
        <v>5682.6080357142855</v>
      </c>
      <c r="H29" s="68">
        <f t="shared" si="1"/>
        <v>19500.974999999999</v>
      </c>
      <c r="I29" s="72">
        <f t="shared" si="2"/>
        <v>2.4316945454339769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15031.25</v>
      </c>
      <c r="E30" s="167">
        <v>13666.6</v>
      </c>
      <c r="F30" s="74">
        <f t="shared" si="0"/>
        <v>1364.6499999999996</v>
      </c>
      <c r="G30" s="49">
        <v>5083.3</v>
      </c>
      <c r="H30" s="100">
        <f t="shared" si="1"/>
        <v>14348.924999999999</v>
      </c>
      <c r="I30" s="75">
        <f t="shared" si="2"/>
        <v>1.8227578541498632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27333.333333333332</v>
      </c>
      <c r="E32" s="164">
        <v>27100</v>
      </c>
      <c r="F32" s="67">
        <f>D32-E32</f>
        <v>233.33333333333212</v>
      </c>
      <c r="G32" s="54">
        <v>10654.3125</v>
      </c>
      <c r="H32" s="68">
        <f>AVERAGE(D32:E32)</f>
        <v>27216.666666666664</v>
      </c>
      <c r="I32" s="78">
        <f t="shared" si="2"/>
        <v>1.5545211543838857</v>
      </c>
    </row>
    <row r="33" spans="1:9" ht="16.5" x14ac:dyDescent="0.3">
      <c r="A33" s="37"/>
      <c r="B33" s="34" t="s">
        <v>27</v>
      </c>
      <c r="C33" s="15" t="s">
        <v>180</v>
      </c>
      <c r="D33" s="47">
        <v>27333.333333333332</v>
      </c>
      <c r="E33" s="164">
        <v>25900</v>
      </c>
      <c r="F33" s="79">
        <f>D33-E33</f>
        <v>1433.3333333333321</v>
      </c>
      <c r="G33" s="46">
        <v>10638.608333333334</v>
      </c>
      <c r="H33" s="68">
        <f>AVERAGE(D33:E33)</f>
        <v>26616.666666666664</v>
      </c>
      <c r="I33" s="72">
        <f t="shared" si="2"/>
        <v>1.5018936530702243</v>
      </c>
    </row>
    <row r="34" spans="1:9" ht="16.5" x14ac:dyDescent="0.3">
      <c r="A34" s="37"/>
      <c r="B34" s="39" t="s">
        <v>28</v>
      </c>
      <c r="C34" s="15" t="s">
        <v>181</v>
      </c>
      <c r="D34" s="47">
        <v>23122.5</v>
      </c>
      <c r="E34" s="164">
        <v>19700</v>
      </c>
      <c r="F34" s="71">
        <f>D34-E34</f>
        <v>3422.5</v>
      </c>
      <c r="G34" s="46">
        <v>6914.8051587301588</v>
      </c>
      <c r="H34" s="68">
        <f>AVERAGE(D34:E34)</f>
        <v>21411.25</v>
      </c>
      <c r="I34" s="72">
        <f t="shared" si="2"/>
        <v>2.0964357647832816</v>
      </c>
    </row>
    <row r="35" spans="1:9" ht="16.5" x14ac:dyDescent="0.3">
      <c r="A35" s="37"/>
      <c r="B35" s="34" t="s">
        <v>29</v>
      </c>
      <c r="C35" s="15" t="s">
        <v>182</v>
      </c>
      <c r="D35" s="47">
        <v>8995</v>
      </c>
      <c r="E35" s="164">
        <v>10766.6</v>
      </c>
      <c r="F35" s="79">
        <f>D35-E35</f>
        <v>-1771.6000000000004</v>
      </c>
      <c r="G35" s="46">
        <v>5992.1875</v>
      </c>
      <c r="H35" s="68">
        <f>AVERAGE(D35:E35)</f>
        <v>9880.7999999999993</v>
      </c>
      <c r="I35" s="72">
        <f t="shared" si="2"/>
        <v>0.64894706649282907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14766.666666666666</v>
      </c>
      <c r="E36" s="164">
        <v>11000</v>
      </c>
      <c r="F36" s="71">
        <f>D36-E36</f>
        <v>3766.6666666666661</v>
      </c>
      <c r="G36" s="49">
        <v>4198.95</v>
      </c>
      <c r="H36" s="68">
        <f>AVERAGE(D36:E36)</f>
        <v>12883.333333333332</v>
      </c>
      <c r="I36" s="80">
        <f t="shared" si="2"/>
        <v>2.068227374303893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417780</v>
      </c>
      <c r="E38" s="165">
        <v>365000</v>
      </c>
      <c r="F38" s="67">
        <f>D38-E38</f>
        <v>52780</v>
      </c>
      <c r="G38" s="46">
        <v>167748.5625</v>
      </c>
      <c r="H38" s="67">
        <f>AVERAGE(D38:E38)</f>
        <v>391390</v>
      </c>
      <c r="I38" s="78">
        <f t="shared" si="2"/>
        <v>1.3331943604583796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271984</v>
      </c>
      <c r="E39" s="166">
        <v>292833.2</v>
      </c>
      <c r="F39" s="74">
        <f>D39-E39</f>
        <v>-20849.200000000012</v>
      </c>
      <c r="G39" s="46">
        <v>110683.325</v>
      </c>
      <c r="H39" s="81">
        <f>AVERAGE(D39:E39)</f>
        <v>282408.59999999998</v>
      </c>
      <c r="I39" s="75">
        <f t="shared" si="2"/>
        <v>1.551500869710952</v>
      </c>
    </row>
    <row r="40" spans="1:9" ht="15.75" customHeight="1" thickBot="1" x14ac:dyDescent="0.25">
      <c r="A40" s="250"/>
      <c r="B40" s="251"/>
      <c r="C40" s="252"/>
      <c r="D40" s="83">
        <f>SUM(D15:D39)</f>
        <v>1005701.5436507936</v>
      </c>
      <c r="E40" s="83">
        <f>SUM(E15:E39)</f>
        <v>935998.8</v>
      </c>
      <c r="F40" s="83">
        <f>SUM(F15:F39)</f>
        <v>69702.743650793636</v>
      </c>
      <c r="G40" s="83">
        <f>SUM(G15:G39)</f>
        <v>380595.12738095241</v>
      </c>
      <c r="H40" s="83">
        <f>AVERAGE(D40:E40)</f>
        <v>970850.17182539683</v>
      </c>
      <c r="I40" s="75">
        <f>(H40-G40)/G40</f>
        <v>1.5508738866581315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218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6084.85</v>
      </c>
      <c r="F16" s="42">
        <v>11907.585714285715</v>
      </c>
      <c r="G16" s="21">
        <f t="shared" ref="G16:G31" si="0">(F16-E16)/E16</f>
        <v>0.95692345978712934</v>
      </c>
      <c r="H16" s="206">
        <v>20916</v>
      </c>
      <c r="I16" s="21">
        <f t="shared" ref="I16:I31" si="1">(F16-H16)/H16</f>
        <v>-0.43069488839712589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5272.6694444444438</v>
      </c>
      <c r="F17" s="46">
        <v>17219.724999999999</v>
      </c>
      <c r="G17" s="21">
        <f t="shared" si="0"/>
        <v>2.2658457317371923</v>
      </c>
      <c r="H17" s="209">
        <v>19637.375</v>
      </c>
      <c r="I17" s="21">
        <f t="shared" si="1"/>
        <v>-0.12311472383656173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5250.4500000000007</v>
      </c>
      <c r="F18" s="46">
        <v>14754.822222222223</v>
      </c>
      <c r="G18" s="21">
        <f t="shared" si="0"/>
        <v>1.8102014536320166</v>
      </c>
      <c r="H18" s="209">
        <v>17180.5</v>
      </c>
      <c r="I18" s="21">
        <f t="shared" si="1"/>
        <v>-0.14118784539319443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1609.6944444444443</v>
      </c>
      <c r="F19" s="46">
        <v>18477.222222222223</v>
      </c>
      <c r="G19" s="21">
        <f t="shared" si="0"/>
        <v>10.478714041657319</v>
      </c>
      <c r="H19" s="209">
        <v>24788.777777777777</v>
      </c>
      <c r="I19" s="21">
        <f t="shared" si="1"/>
        <v>-0.25461342274057702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12768.210714285713</v>
      </c>
      <c r="F20" s="46">
        <v>24506.125</v>
      </c>
      <c r="G20" s="21">
        <f t="shared" si="0"/>
        <v>0.91930768910175653</v>
      </c>
      <c r="H20" s="209">
        <v>31635.571428571428</v>
      </c>
      <c r="I20" s="21">
        <f t="shared" si="1"/>
        <v>-0.22536170856495172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5093.05</v>
      </c>
      <c r="F21" s="46">
        <v>14671.555555555555</v>
      </c>
      <c r="G21" s="21">
        <f t="shared" si="0"/>
        <v>1.880701260650407</v>
      </c>
      <c r="H21" s="209">
        <v>14555</v>
      </c>
      <c r="I21" s="21">
        <f t="shared" si="1"/>
        <v>8.0079392343218644E-3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4156.05</v>
      </c>
      <c r="F22" s="46">
        <v>17488.222222222223</v>
      </c>
      <c r="G22" s="21">
        <f t="shared" si="0"/>
        <v>3.207895049920531</v>
      </c>
      <c r="H22" s="209">
        <v>18772.188888888886</v>
      </c>
      <c r="I22" s="21">
        <f t="shared" si="1"/>
        <v>-6.8397280373980976E-2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921.4</v>
      </c>
      <c r="F23" s="46">
        <v>4491.6000000000004</v>
      </c>
      <c r="G23" s="21">
        <f t="shared" si="0"/>
        <v>3.8747558063815934</v>
      </c>
      <c r="H23" s="209">
        <v>4234.25</v>
      </c>
      <c r="I23" s="21">
        <f t="shared" si="1"/>
        <v>6.0778177953592812E-2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1277.7</v>
      </c>
      <c r="F24" s="46">
        <v>5008.1750000000002</v>
      </c>
      <c r="G24" s="21">
        <f t="shared" si="0"/>
        <v>2.9196798935587385</v>
      </c>
      <c r="H24" s="209">
        <v>4809.375</v>
      </c>
      <c r="I24" s="21">
        <f t="shared" si="1"/>
        <v>4.1335932423651758E-2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1294.0277777777778</v>
      </c>
      <c r="F25" s="46">
        <v>5005.1750000000002</v>
      </c>
      <c r="G25" s="21">
        <f t="shared" si="0"/>
        <v>2.8679038317054846</v>
      </c>
      <c r="H25" s="209">
        <v>4784.25</v>
      </c>
      <c r="I25" s="21">
        <f t="shared" si="1"/>
        <v>4.617756179129439E-2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1683.25</v>
      </c>
      <c r="F26" s="46">
        <v>6113.7444444444445</v>
      </c>
      <c r="G26" s="21">
        <f t="shared" si="0"/>
        <v>2.6321072000264039</v>
      </c>
      <c r="H26" s="209">
        <v>5880.05</v>
      </c>
      <c r="I26" s="21">
        <f t="shared" si="1"/>
        <v>3.9743615180898861E-2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2888.125</v>
      </c>
      <c r="F27" s="46">
        <v>9813.7777777777774</v>
      </c>
      <c r="G27" s="21">
        <f t="shared" si="0"/>
        <v>2.3979754261944262</v>
      </c>
      <c r="H27" s="209">
        <v>9247.0777777777766</v>
      </c>
      <c r="I27" s="21">
        <f t="shared" si="1"/>
        <v>6.1284225527103546E-2</v>
      </c>
    </row>
    <row r="28" spans="1:9" ht="16.5" x14ac:dyDescent="0.3">
      <c r="A28" s="37"/>
      <c r="B28" s="34" t="s">
        <v>16</v>
      </c>
      <c r="C28" s="15" t="s">
        <v>96</v>
      </c>
      <c r="D28" s="187" t="s">
        <v>81</v>
      </c>
      <c r="E28" s="155">
        <v>1552.7159722222223</v>
      </c>
      <c r="F28" s="46">
        <v>5370.8</v>
      </c>
      <c r="G28" s="21">
        <f t="shared" si="0"/>
        <v>2.4589713096809311</v>
      </c>
      <c r="H28" s="209">
        <v>5017.6750000000002</v>
      </c>
      <c r="I28" s="21">
        <f t="shared" si="1"/>
        <v>7.0376220062080538E-2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3146.2750000000001</v>
      </c>
      <c r="F29" s="46">
        <v>10364.424999999999</v>
      </c>
      <c r="G29" s="21">
        <f t="shared" si="0"/>
        <v>2.2941891601973761</v>
      </c>
      <c r="H29" s="209">
        <v>9491.4750000000004</v>
      </c>
      <c r="I29" s="21">
        <f t="shared" si="1"/>
        <v>9.1972006458427055E-2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5682.6080357142855</v>
      </c>
      <c r="F30" s="46">
        <v>19500.974999999999</v>
      </c>
      <c r="G30" s="21">
        <f t="shared" si="0"/>
        <v>2.4316945454339769</v>
      </c>
      <c r="H30" s="209">
        <v>18483.3</v>
      </c>
      <c r="I30" s="21">
        <f t="shared" si="1"/>
        <v>5.5059161513366081E-2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5083.3</v>
      </c>
      <c r="F31" s="49">
        <v>14348.924999999999</v>
      </c>
      <c r="G31" s="23">
        <f t="shared" si="0"/>
        <v>1.8227578541498632</v>
      </c>
      <c r="H31" s="212">
        <v>15559.25</v>
      </c>
      <c r="I31" s="23">
        <f t="shared" si="1"/>
        <v>-7.7788132461397611E-2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10654.3125</v>
      </c>
      <c r="F33" s="54">
        <v>27216.666666666664</v>
      </c>
      <c r="G33" s="21">
        <f>(F33-E33)/E33</f>
        <v>1.5545211543838857</v>
      </c>
      <c r="H33" s="215">
        <v>26137.5</v>
      </c>
      <c r="I33" s="21">
        <f>(F33-H33)/H33</f>
        <v>4.1288059939422833E-2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10638.608333333334</v>
      </c>
      <c r="F34" s="46">
        <v>26616.666666666664</v>
      </c>
      <c r="G34" s="21">
        <f>(F34-E34)/E34</f>
        <v>1.5018936530702243</v>
      </c>
      <c r="H34" s="209">
        <v>25637.5</v>
      </c>
      <c r="I34" s="21">
        <f>(F34-H34)/H34</f>
        <v>3.8192751503331616E-2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6914.8051587301588</v>
      </c>
      <c r="F35" s="46">
        <v>21411.25</v>
      </c>
      <c r="G35" s="21">
        <f>(F35-E35)/E35</f>
        <v>2.0964357647832816</v>
      </c>
      <c r="H35" s="209">
        <v>18841.599999999999</v>
      </c>
      <c r="I35" s="21">
        <f>(F35-H35)/H35</f>
        <v>0.13638172978940227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5992.1875</v>
      </c>
      <c r="F36" s="46">
        <v>9880.7999999999993</v>
      </c>
      <c r="G36" s="21">
        <f>(F36-E36)/E36</f>
        <v>0.64894706649282907</v>
      </c>
      <c r="H36" s="209">
        <v>9708.2999999999993</v>
      </c>
      <c r="I36" s="21">
        <f>(F36-H36)/H36</f>
        <v>1.7768301350390904E-2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4198.95</v>
      </c>
      <c r="F37" s="49">
        <v>12883.333333333332</v>
      </c>
      <c r="G37" s="23">
        <f>(F37-E37)/E37</f>
        <v>2.068227374303893</v>
      </c>
      <c r="H37" s="212">
        <v>12761.424999999999</v>
      </c>
      <c r="I37" s="23">
        <f>(F37-H37)/H37</f>
        <v>9.5528777807598175E-3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167748.5625</v>
      </c>
      <c r="F39" s="46">
        <v>391390</v>
      </c>
      <c r="G39" s="21">
        <f t="shared" ref="G39:G44" si="2">(F39-E39)/E39</f>
        <v>1.3331943604583796</v>
      </c>
      <c r="H39" s="209">
        <v>377890</v>
      </c>
      <c r="I39" s="21">
        <f t="shared" ref="I39:I44" si="3">(F39-H39)/H39</f>
        <v>3.5724681785704836E-2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110683.325</v>
      </c>
      <c r="F40" s="46">
        <v>282408.59999999998</v>
      </c>
      <c r="G40" s="21">
        <f t="shared" si="2"/>
        <v>1.551500869710952</v>
      </c>
      <c r="H40" s="209">
        <v>288265.74285714288</v>
      </c>
      <c r="I40" s="21">
        <f t="shared" si="3"/>
        <v>-2.031855328728932E-2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71552.625</v>
      </c>
      <c r="F41" s="57">
        <v>157104.66666666666</v>
      </c>
      <c r="G41" s="21">
        <f t="shared" si="2"/>
        <v>1.1956520346621338</v>
      </c>
      <c r="H41" s="217">
        <v>167689.66666666666</v>
      </c>
      <c r="I41" s="21">
        <f t="shared" si="3"/>
        <v>-6.3122553764990486E-2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29342.75</v>
      </c>
      <c r="F42" s="47">
        <v>79323.333333333328</v>
      </c>
      <c r="G42" s="21">
        <f t="shared" si="2"/>
        <v>1.7033367129302239</v>
      </c>
      <c r="H42" s="210">
        <v>70320</v>
      </c>
      <c r="I42" s="21">
        <f t="shared" si="3"/>
        <v>0.12803375047402343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24800</v>
      </c>
      <c r="F43" s="47">
        <v>70000</v>
      </c>
      <c r="G43" s="21">
        <f t="shared" si="2"/>
        <v>1.8225806451612903</v>
      </c>
      <c r="H43" s="210">
        <v>63375</v>
      </c>
      <c r="I43" s="21">
        <f t="shared" si="3"/>
        <v>0.10453648915187377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50157.5</v>
      </c>
      <c r="F44" s="50">
        <v>165416.66666666666</v>
      </c>
      <c r="G44" s="31">
        <f t="shared" si="2"/>
        <v>2.2979448071906825</v>
      </c>
      <c r="H44" s="213">
        <v>149313.125</v>
      </c>
      <c r="I44" s="31">
        <f t="shared" si="3"/>
        <v>0.10785081128445109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31237.214285714286</v>
      </c>
      <c r="F46" s="43">
        <v>100777.875</v>
      </c>
      <c r="G46" s="21">
        <f t="shared" ref="G46:G51" si="4">(F46-E46)/E46</f>
        <v>2.2262119815878951</v>
      </c>
      <c r="H46" s="207">
        <v>99465.375</v>
      </c>
      <c r="I46" s="21">
        <f t="shared" ref="I46:I51" si="5">(F46-H46)/H46</f>
        <v>1.319554669149943E-2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20349.177777777779</v>
      </c>
      <c r="F47" s="47">
        <v>80995.333333333328</v>
      </c>
      <c r="G47" s="21">
        <f t="shared" si="4"/>
        <v>2.9802754793259458</v>
      </c>
      <c r="H47" s="210">
        <v>78974.777777777781</v>
      </c>
      <c r="I47" s="21">
        <f t="shared" si="5"/>
        <v>2.5584821032875373E-2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67966.715277777781</v>
      </c>
      <c r="F48" s="47">
        <v>276682.16666666669</v>
      </c>
      <c r="G48" s="21">
        <f t="shared" si="4"/>
        <v>3.0708479957560928</v>
      </c>
      <c r="H48" s="210">
        <v>276682.16666666669</v>
      </c>
      <c r="I48" s="21">
        <f t="shared" si="5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127224.33333333334</v>
      </c>
      <c r="F49" s="47">
        <v>374977.5</v>
      </c>
      <c r="G49" s="21">
        <f t="shared" si="4"/>
        <v>1.947372489015466</v>
      </c>
      <c r="H49" s="210">
        <v>369955</v>
      </c>
      <c r="I49" s="21">
        <f t="shared" si="5"/>
        <v>1.3575975456474437E-2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5882.1875</v>
      </c>
      <c r="F50" s="47">
        <v>26792.5</v>
      </c>
      <c r="G50" s="21">
        <f t="shared" si="4"/>
        <v>3.554853105243585</v>
      </c>
      <c r="H50" s="210">
        <v>26667.5</v>
      </c>
      <c r="I50" s="21">
        <f t="shared" si="5"/>
        <v>4.6873535202024939E-3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54748.25</v>
      </c>
      <c r="F51" s="50">
        <v>269750</v>
      </c>
      <c r="G51" s="31">
        <f t="shared" si="4"/>
        <v>3.9270981264241325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22975</v>
      </c>
      <c r="F53" s="66">
        <v>53166.666666666664</v>
      </c>
      <c r="G53" s="22">
        <f t="shared" ref="G53:G61" si="6">(F53-E53)/E53</f>
        <v>1.3141095393543707</v>
      </c>
      <c r="H53" s="163">
        <v>51000</v>
      </c>
      <c r="I53" s="22">
        <f t="shared" ref="I53:I61" si="7">(F53-H53)/H53</f>
        <v>4.2483660130718907E-2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24898.958333333332</v>
      </c>
      <c r="F54" s="70">
        <v>58520</v>
      </c>
      <c r="G54" s="21">
        <f t="shared" si="6"/>
        <v>1.3502991256327661</v>
      </c>
      <c r="H54" s="221">
        <v>58520</v>
      </c>
      <c r="I54" s="21">
        <f t="shared" si="7"/>
        <v>0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24820.9</v>
      </c>
      <c r="F55" s="70">
        <v>45634</v>
      </c>
      <c r="G55" s="21">
        <f t="shared" si="6"/>
        <v>0.8385312377875096</v>
      </c>
      <c r="H55" s="221">
        <v>43633.599999999999</v>
      </c>
      <c r="I55" s="21">
        <f t="shared" si="7"/>
        <v>4.5845403542224376E-2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28194.5</v>
      </c>
      <c r="F56" s="70">
        <v>61608.75</v>
      </c>
      <c r="G56" s="21">
        <f t="shared" si="6"/>
        <v>1.1851336253524622</v>
      </c>
      <c r="H56" s="221">
        <v>60733.75</v>
      </c>
      <c r="I56" s="21">
        <f t="shared" si="7"/>
        <v>1.4407145944388416E-2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13657.15</v>
      </c>
      <c r="F57" s="98">
        <v>29950.833333333332</v>
      </c>
      <c r="G57" s="21">
        <f t="shared" si="6"/>
        <v>1.1930515029368012</v>
      </c>
      <c r="H57" s="226">
        <v>29410.833333333332</v>
      </c>
      <c r="I57" s="21">
        <f t="shared" si="7"/>
        <v>1.8360581418411584E-2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4053.6750000000002</v>
      </c>
      <c r="F58" s="50">
        <v>17000</v>
      </c>
      <c r="G58" s="29">
        <f t="shared" si="6"/>
        <v>3.1937254466625964</v>
      </c>
      <c r="H58" s="213">
        <v>15583.333333333334</v>
      </c>
      <c r="I58" s="29">
        <f t="shared" si="7"/>
        <v>9.090909090909087E-2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28159.722222222223</v>
      </c>
      <c r="F59" s="68">
        <v>52455</v>
      </c>
      <c r="G59" s="21">
        <f t="shared" si="6"/>
        <v>0.86276695437731188</v>
      </c>
      <c r="H59" s="220">
        <v>51307.142857142855</v>
      </c>
      <c r="I59" s="21">
        <f t="shared" si="7"/>
        <v>2.2372267854656871E-2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32733.459821428572</v>
      </c>
      <c r="F60" s="70">
        <v>59737.25</v>
      </c>
      <c r="G60" s="21">
        <f t="shared" si="6"/>
        <v>0.8249598522699918</v>
      </c>
      <c r="H60" s="221">
        <v>60249.714285714283</v>
      </c>
      <c r="I60" s="21">
        <f t="shared" si="7"/>
        <v>-8.5056716332975579E-3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218000</v>
      </c>
      <c r="F61" s="73">
        <v>506950</v>
      </c>
      <c r="G61" s="29">
        <f t="shared" si="6"/>
        <v>1.3254587155963302</v>
      </c>
      <c r="H61" s="222">
        <v>525500</v>
      </c>
      <c r="I61" s="29">
        <f t="shared" si="7"/>
        <v>-3.5299714557564227E-2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35795.805555555555</v>
      </c>
      <c r="F63" s="54">
        <v>126329.125</v>
      </c>
      <c r="G63" s="21">
        <f t="shared" ref="G63:G68" si="8">(F63-E63)/E63</f>
        <v>2.5291599962441285</v>
      </c>
      <c r="H63" s="215">
        <v>135266.625</v>
      </c>
      <c r="I63" s="21">
        <f t="shared" ref="I63:I74" si="9">(F63-H63)/H63</f>
        <v>-6.6073209115700193E-2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191808.85714285716</v>
      </c>
      <c r="F64" s="46">
        <v>701113.83333333337</v>
      </c>
      <c r="G64" s="21">
        <f t="shared" si="8"/>
        <v>2.6552735039297555</v>
      </c>
      <c r="H64" s="209">
        <v>671047.5</v>
      </c>
      <c r="I64" s="21">
        <f t="shared" si="9"/>
        <v>4.4805074653185312E-2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124082.11309523811</v>
      </c>
      <c r="F65" s="46">
        <v>455946.25</v>
      </c>
      <c r="G65" s="21">
        <f t="shared" si="8"/>
        <v>2.6745525896229907</v>
      </c>
      <c r="H65" s="209">
        <v>439535</v>
      </c>
      <c r="I65" s="21">
        <f t="shared" si="9"/>
        <v>3.7337754672551675E-2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63999</v>
      </c>
      <c r="F66" s="46">
        <v>167111.25</v>
      </c>
      <c r="G66" s="21">
        <f t="shared" si="8"/>
        <v>1.6111540805325084</v>
      </c>
      <c r="H66" s="209">
        <v>150565</v>
      </c>
      <c r="I66" s="21">
        <f t="shared" si="9"/>
        <v>0.10989439776840568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28523.3125</v>
      </c>
      <c r="F67" s="46">
        <v>83858.333333333328</v>
      </c>
      <c r="G67" s="21">
        <f t="shared" si="8"/>
        <v>1.9399927982885343</v>
      </c>
      <c r="H67" s="209">
        <v>75009</v>
      </c>
      <c r="I67" s="21">
        <f t="shared" si="9"/>
        <v>0.11797695387664585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23142.691666666666</v>
      </c>
      <c r="F68" s="58">
        <v>63393.25</v>
      </c>
      <c r="G68" s="31">
        <f t="shared" si="8"/>
        <v>1.7392340922602276</v>
      </c>
      <c r="H68" s="218">
        <v>66645.75</v>
      </c>
      <c r="I68" s="31">
        <f t="shared" si="9"/>
        <v>-4.8802811882228049E-2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26485.3125</v>
      </c>
      <c r="F70" s="43">
        <v>68041</v>
      </c>
      <c r="G70" s="21">
        <f>(F70-E70)/E70</f>
        <v>1.5690087666513279</v>
      </c>
      <c r="H70" s="207">
        <v>67209.75</v>
      </c>
      <c r="I70" s="21">
        <f t="shared" si="9"/>
        <v>1.2367997202786798E-2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10959.333333333332</v>
      </c>
      <c r="F71" s="47">
        <v>51798.833333333336</v>
      </c>
      <c r="G71" s="21">
        <f>(F71-E71)/E71</f>
        <v>3.7264584220451371</v>
      </c>
      <c r="H71" s="210">
        <v>52902.571428571428</v>
      </c>
      <c r="I71" s="21">
        <f t="shared" si="9"/>
        <v>-2.0863600113055922E-2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10260.416666666668</v>
      </c>
      <c r="F72" s="47">
        <v>27743</v>
      </c>
      <c r="G72" s="21">
        <f>(F72-E72)/E72</f>
        <v>1.7038862944162434</v>
      </c>
      <c r="H72" s="210">
        <v>28787.166666666668</v>
      </c>
      <c r="I72" s="21">
        <f t="shared" si="9"/>
        <v>-3.6271949885076142E-2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11883.75</v>
      </c>
      <c r="F73" s="47">
        <v>31465.75</v>
      </c>
      <c r="G73" s="21">
        <f>(F73-E73)/E73</f>
        <v>1.6477963605764174</v>
      </c>
      <c r="H73" s="210">
        <v>31465.75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12167.09375</v>
      </c>
      <c r="F74" s="50">
        <v>28368.6</v>
      </c>
      <c r="G74" s="21">
        <f>(F74-E74)/E74</f>
        <v>1.3315839084415699</v>
      </c>
      <c r="H74" s="213">
        <v>26556.6</v>
      </c>
      <c r="I74" s="21">
        <f t="shared" si="9"/>
        <v>6.8231626036465515E-2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8164.166666666667</v>
      </c>
      <c r="F76" s="43">
        <v>23892.5</v>
      </c>
      <c r="G76" s="22">
        <f t="shared" ref="G76:G82" si="10">(F76-E76)/E76</f>
        <v>1.9265081147289984</v>
      </c>
      <c r="H76" s="207">
        <v>22142</v>
      </c>
      <c r="I76" s="22">
        <f t="shared" ref="I76:I82" si="11">(F76-H76)/H76</f>
        <v>7.9057899015445757E-2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10564.584821428572</v>
      </c>
      <c r="F77" s="32">
        <v>27775.714285714286</v>
      </c>
      <c r="G77" s="21">
        <f t="shared" si="10"/>
        <v>1.629134486134816</v>
      </c>
      <c r="H77" s="201">
        <v>27632.857142857141</v>
      </c>
      <c r="I77" s="21">
        <f t="shared" si="11"/>
        <v>5.1698288786641913E-3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4340.4166666666661</v>
      </c>
      <c r="F78" s="47">
        <v>14309.666666666666</v>
      </c>
      <c r="G78" s="21">
        <f t="shared" si="10"/>
        <v>2.2968417010655662</v>
      </c>
      <c r="H78" s="210">
        <v>13803</v>
      </c>
      <c r="I78" s="21">
        <f t="shared" si="11"/>
        <v>3.6706996063657613E-2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7773.6111111111113</v>
      </c>
      <c r="F79" s="47">
        <v>23784.777777777777</v>
      </c>
      <c r="G79" s="21">
        <f t="shared" si="10"/>
        <v>2.0596819724852597</v>
      </c>
      <c r="H79" s="210">
        <v>23399.375</v>
      </c>
      <c r="I79" s="21">
        <f t="shared" si="11"/>
        <v>1.6470644099587164E-2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6943.6036706349205</v>
      </c>
      <c r="F80" s="61">
        <v>31795.5</v>
      </c>
      <c r="G80" s="21">
        <f t="shared" si="10"/>
        <v>3.5791063989533023</v>
      </c>
      <c r="H80" s="219">
        <v>34207.166666666664</v>
      </c>
      <c r="I80" s="21">
        <f t="shared" si="11"/>
        <v>-7.0501795432730899E-2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9980.6597222222226</v>
      </c>
      <c r="F82" s="50">
        <v>47264.222222222219</v>
      </c>
      <c r="G82" s="23">
        <f t="shared" si="10"/>
        <v>3.7355809673570062</v>
      </c>
      <c r="H82" s="213">
        <v>44648.3</v>
      </c>
      <c r="I82" s="23">
        <f t="shared" si="11"/>
        <v>5.858951454416441E-2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E90" sqref="E90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221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218</v>
      </c>
      <c r="F13" s="257" t="s">
        <v>224</v>
      </c>
      <c r="G13" s="240" t="s">
        <v>197</v>
      </c>
      <c r="H13" s="257" t="s">
        <v>220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4</v>
      </c>
      <c r="C16" s="188" t="s">
        <v>84</v>
      </c>
      <c r="D16" s="185" t="s">
        <v>161</v>
      </c>
      <c r="E16" s="206">
        <v>6084.85</v>
      </c>
      <c r="F16" s="206">
        <v>11907.585714285715</v>
      </c>
      <c r="G16" s="194">
        <f>(F16-E16)/E16</f>
        <v>0.95692345978712934</v>
      </c>
      <c r="H16" s="206">
        <v>20916</v>
      </c>
      <c r="I16" s="194">
        <f>(F16-H16)/H16</f>
        <v>-0.43069488839712589</v>
      </c>
    </row>
    <row r="17" spans="1:9" ht="16.5" x14ac:dyDescent="0.3">
      <c r="A17" s="150"/>
      <c r="B17" s="202" t="s">
        <v>7</v>
      </c>
      <c r="C17" s="189" t="s">
        <v>87</v>
      </c>
      <c r="D17" s="185" t="s">
        <v>161</v>
      </c>
      <c r="E17" s="209">
        <v>1609.6944444444443</v>
      </c>
      <c r="F17" s="209">
        <v>18477.222222222223</v>
      </c>
      <c r="G17" s="194">
        <f>(F17-E17)/E17</f>
        <v>10.478714041657319</v>
      </c>
      <c r="H17" s="209">
        <v>24788.777777777777</v>
      </c>
      <c r="I17" s="194">
        <f>(F17-H17)/H17</f>
        <v>-0.25461342274057702</v>
      </c>
    </row>
    <row r="18" spans="1:9" ht="16.5" x14ac:dyDescent="0.3">
      <c r="A18" s="150"/>
      <c r="B18" s="202" t="s">
        <v>8</v>
      </c>
      <c r="C18" s="189" t="s">
        <v>89</v>
      </c>
      <c r="D18" s="185" t="s">
        <v>161</v>
      </c>
      <c r="E18" s="209">
        <v>12768.210714285713</v>
      </c>
      <c r="F18" s="209">
        <v>24506.125</v>
      </c>
      <c r="G18" s="194">
        <f>(F18-E18)/E18</f>
        <v>0.91930768910175653</v>
      </c>
      <c r="H18" s="209">
        <v>31635.571428571428</v>
      </c>
      <c r="I18" s="194">
        <f>(F18-H18)/H18</f>
        <v>-0.22536170856495172</v>
      </c>
    </row>
    <row r="19" spans="1:9" ht="16.5" x14ac:dyDescent="0.3">
      <c r="A19" s="150"/>
      <c r="B19" s="202" t="s">
        <v>6</v>
      </c>
      <c r="C19" s="189" t="s">
        <v>86</v>
      </c>
      <c r="D19" s="185" t="s">
        <v>161</v>
      </c>
      <c r="E19" s="209">
        <v>5250.4500000000007</v>
      </c>
      <c r="F19" s="209">
        <v>14754.822222222223</v>
      </c>
      <c r="G19" s="194">
        <f>(F19-E19)/E19</f>
        <v>1.8102014536320166</v>
      </c>
      <c r="H19" s="209">
        <v>17180.5</v>
      </c>
      <c r="I19" s="194">
        <f>(F19-H19)/H19</f>
        <v>-0.14118784539319443</v>
      </c>
    </row>
    <row r="20" spans="1:9" ht="16.5" x14ac:dyDescent="0.3">
      <c r="A20" s="150"/>
      <c r="B20" s="202" t="s">
        <v>5</v>
      </c>
      <c r="C20" s="189" t="s">
        <v>85</v>
      </c>
      <c r="D20" s="185" t="s">
        <v>161</v>
      </c>
      <c r="E20" s="209">
        <v>5272.6694444444438</v>
      </c>
      <c r="F20" s="209">
        <v>17219.724999999999</v>
      </c>
      <c r="G20" s="194">
        <f>(F20-E20)/E20</f>
        <v>2.2658457317371923</v>
      </c>
      <c r="H20" s="209">
        <v>19637.375</v>
      </c>
      <c r="I20" s="194">
        <f>(F20-H20)/H20</f>
        <v>-0.12311472383656173</v>
      </c>
    </row>
    <row r="21" spans="1:9" ht="16.5" x14ac:dyDescent="0.3">
      <c r="A21" s="150"/>
      <c r="B21" s="202" t="s">
        <v>19</v>
      </c>
      <c r="C21" s="189" t="s">
        <v>99</v>
      </c>
      <c r="D21" s="185" t="s">
        <v>161</v>
      </c>
      <c r="E21" s="209">
        <v>5083.3</v>
      </c>
      <c r="F21" s="209">
        <v>14348.924999999999</v>
      </c>
      <c r="G21" s="194">
        <f>(F21-E21)/E21</f>
        <v>1.8227578541498632</v>
      </c>
      <c r="H21" s="209">
        <v>15559.25</v>
      </c>
      <c r="I21" s="194">
        <f>(F21-H21)/H21</f>
        <v>-7.7788132461397611E-2</v>
      </c>
    </row>
    <row r="22" spans="1:9" ht="16.5" x14ac:dyDescent="0.3">
      <c r="A22" s="150"/>
      <c r="B22" s="202" t="s">
        <v>10</v>
      </c>
      <c r="C22" s="189" t="s">
        <v>90</v>
      </c>
      <c r="D22" s="185" t="s">
        <v>161</v>
      </c>
      <c r="E22" s="209">
        <v>4156.05</v>
      </c>
      <c r="F22" s="209">
        <v>17488.222222222223</v>
      </c>
      <c r="G22" s="194">
        <f>(F22-E22)/E22</f>
        <v>3.207895049920531</v>
      </c>
      <c r="H22" s="209">
        <v>18772.188888888886</v>
      </c>
      <c r="I22" s="194">
        <f>(F22-H22)/H22</f>
        <v>-6.8397280373980976E-2</v>
      </c>
    </row>
    <row r="23" spans="1:9" ht="16.5" x14ac:dyDescent="0.3">
      <c r="A23" s="150"/>
      <c r="B23" s="202" t="s">
        <v>9</v>
      </c>
      <c r="C23" s="189" t="s">
        <v>88</v>
      </c>
      <c r="D23" s="187" t="s">
        <v>161</v>
      </c>
      <c r="E23" s="209">
        <v>5093.05</v>
      </c>
      <c r="F23" s="209">
        <v>14671.555555555555</v>
      </c>
      <c r="G23" s="194">
        <f>(F23-E23)/E23</f>
        <v>1.880701260650407</v>
      </c>
      <c r="H23" s="209">
        <v>14555</v>
      </c>
      <c r="I23" s="194">
        <f>(F23-H23)/H23</f>
        <v>8.0079392343218644E-3</v>
      </c>
    </row>
    <row r="24" spans="1:9" ht="16.5" x14ac:dyDescent="0.3">
      <c r="A24" s="150"/>
      <c r="B24" s="202" t="s">
        <v>14</v>
      </c>
      <c r="C24" s="189" t="s">
        <v>94</v>
      </c>
      <c r="D24" s="187" t="s">
        <v>81</v>
      </c>
      <c r="E24" s="209">
        <v>1683.25</v>
      </c>
      <c r="F24" s="209">
        <v>6113.7444444444445</v>
      </c>
      <c r="G24" s="194">
        <f>(F24-E24)/E24</f>
        <v>2.6321072000264039</v>
      </c>
      <c r="H24" s="209">
        <v>5880.05</v>
      </c>
      <c r="I24" s="194">
        <f>(F24-H24)/H24</f>
        <v>3.9743615180898861E-2</v>
      </c>
    </row>
    <row r="25" spans="1:9" ht="16.5" x14ac:dyDescent="0.3">
      <c r="A25" s="150"/>
      <c r="B25" s="202" t="s">
        <v>12</v>
      </c>
      <c r="C25" s="189" t="s">
        <v>92</v>
      </c>
      <c r="D25" s="187" t="s">
        <v>81</v>
      </c>
      <c r="E25" s="209">
        <v>1277.7</v>
      </c>
      <c r="F25" s="209">
        <v>5008.1750000000002</v>
      </c>
      <c r="G25" s="194">
        <f>(F25-E25)/E25</f>
        <v>2.9196798935587385</v>
      </c>
      <c r="H25" s="209">
        <v>4809.375</v>
      </c>
      <c r="I25" s="194">
        <f>(F25-H25)/H25</f>
        <v>4.1335932423651758E-2</v>
      </c>
    </row>
    <row r="26" spans="1:9" ht="16.5" x14ac:dyDescent="0.3">
      <c r="A26" s="150"/>
      <c r="B26" s="202" t="s">
        <v>13</v>
      </c>
      <c r="C26" s="189" t="s">
        <v>93</v>
      </c>
      <c r="D26" s="187" t="s">
        <v>81</v>
      </c>
      <c r="E26" s="209">
        <v>1294.0277777777778</v>
      </c>
      <c r="F26" s="209">
        <v>5005.1750000000002</v>
      </c>
      <c r="G26" s="194">
        <f>(F26-E26)/E26</f>
        <v>2.8679038317054846</v>
      </c>
      <c r="H26" s="209">
        <v>4784.25</v>
      </c>
      <c r="I26" s="194">
        <f>(F26-H26)/H26</f>
        <v>4.617756179129439E-2</v>
      </c>
    </row>
    <row r="27" spans="1:9" ht="16.5" x14ac:dyDescent="0.3">
      <c r="A27" s="150"/>
      <c r="B27" s="202" t="s">
        <v>18</v>
      </c>
      <c r="C27" s="189" t="s">
        <v>98</v>
      </c>
      <c r="D27" s="187" t="s">
        <v>83</v>
      </c>
      <c r="E27" s="209">
        <v>5682.6080357142855</v>
      </c>
      <c r="F27" s="209">
        <v>19500.974999999999</v>
      </c>
      <c r="G27" s="194">
        <f>(F27-E27)/E27</f>
        <v>2.4316945454339769</v>
      </c>
      <c r="H27" s="209">
        <v>18483.3</v>
      </c>
      <c r="I27" s="194">
        <f>(F27-H27)/H27</f>
        <v>5.5059161513366081E-2</v>
      </c>
    </row>
    <row r="28" spans="1:9" ht="16.5" x14ac:dyDescent="0.3">
      <c r="A28" s="150"/>
      <c r="B28" s="202" t="s">
        <v>11</v>
      </c>
      <c r="C28" s="189" t="s">
        <v>91</v>
      </c>
      <c r="D28" s="187" t="s">
        <v>81</v>
      </c>
      <c r="E28" s="209">
        <v>921.4</v>
      </c>
      <c r="F28" s="209">
        <v>4491.6000000000004</v>
      </c>
      <c r="G28" s="194">
        <f>(F28-E28)/E28</f>
        <v>3.8747558063815934</v>
      </c>
      <c r="H28" s="209">
        <v>4234.25</v>
      </c>
      <c r="I28" s="194">
        <f>(F28-H28)/H28</f>
        <v>6.0778177953592812E-2</v>
      </c>
    </row>
    <row r="29" spans="1:9" ht="17.25" thickBot="1" x14ac:dyDescent="0.35">
      <c r="A29" s="151"/>
      <c r="B29" s="202" t="s">
        <v>15</v>
      </c>
      <c r="C29" s="189" t="s">
        <v>95</v>
      </c>
      <c r="D29" s="187" t="s">
        <v>82</v>
      </c>
      <c r="E29" s="209">
        <v>2888.125</v>
      </c>
      <c r="F29" s="209">
        <v>9813.7777777777774</v>
      </c>
      <c r="G29" s="194">
        <f>(F29-E29)/E29</f>
        <v>2.3979754261944262</v>
      </c>
      <c r="H29" s="209">
        <v>9247.0777777777766</v>
      </c>
      <c r="I29" s="194">
        <f>(F29-H29)/H29</f>
        <v>6.1284225527103546E-2</v>
      </c>
    </row>
    <row r="30" spans="1:9" ht="16.5" x14ac:dyDescent="0.3">
      <c r="A30" s="37"/>
      <c r="B30" s="202" t="s">
        <v>16</v>
      </c>
      <c r="C30" s="189" t="s">
        <v>96</v>
      </c>
      <c r="D30" s="187" t="s">
        <v>81</v>
      </c>
      <c r="E30" s="209">
        <v>1552.7159722222223</v>
      </c>
      <c r="F30" s="209">
        <v>5370.8</v>
      </c>
      <c r="G30" s="194">
        <f>(F30-E30)/E30</f>
        <v>2.4589713096809311</v>
      </c>
      <c r="H30" s="209">
        <v>5017.6750000000002</v>
      </c>
      <c r="I30" s="194">
        <f>(F30-H30)/H30</f>
        <v>7.0376220062080538E-2</v>
      </c>
    </row>
    <row r="31" spans="1:9" ht="17.25" thickBot="1" x14ac:dyDescent="0.35">
      <c r="A31" s="38"/>
      <c r="B31" s="203" t="s">
        <v>17</v>
      </c>
      <c r="C31" s="190" t="s">
        <v>97</v>
      </c>
      <c r="D31" s="186" t="s">
        <v>161</v>
      </c>
      <c r="E31" s="212">
        <v>3146.2750000000001</v>
      </c>
      <c r="F31" s="212">
        <v>10364.424999999999</v>
      </c>
      <c r="G31" s="196">
        <f>(F31-E31)/E31</f>
        <v>2.2941891601973761</v>
      </c>
      <c r="H31" s="212">
        <v>9491.4750000000004</v>
      </c>
      <c r="I31" s="196">
        <f>(F31-H31)/H31</f>
        <v>9.1972006458427055E-2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63764.376388888893</v>
      </c>
      <c r="F32" s="100">
        <f>SUM(F16:F31)</f>
        <v>199042.85515873012</v>
      </c>
      <c r="G32" s="101">
        <f t="shared" ref="G32" si="0">(F32-E32)/E32</f>
        <v>2.1215369212552018</v>
      </c>
      <c r="H32" s="100">
        <f>SUM(H16:H31)</f>
        <v>224992.11587301583</v>
      </c>
      <c r="I32" s="104">
        <f t="shared" ref="I32" si="1">(F32-H32)/H32</f>
        <v>-0.11533408899061742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30</v>
      </c>
      <c r="C34" s="191" t="s">
        <v>104</v>
      </c>
      <c r="D34" s="193" t="s">
        <v>161</v>
      </c>
      <c r="E34" s="215">
        <v>4198.95</v>
      </c>
      <c r="F34" s="215">
        <v>12883.333333333332</v>
      </c>
      <c r="G34" s="194">
        <f>(F34-E34)/E34</f>
        <v>2.068227374303893</v>
      </c>
      <c r="H34" s="215">
        <v>12761.424999999999</v>
      </c>
      <c r="I34" s="194">
        <f>(F34-H34)/H34</f>
        <v>9.5528777807598175E-3</v>
      </c>
    </row>
    <row r="35" spans="1:9" ht="16.5" x14ac:dyDescent="0.3">
      <c r="A35" s="37"/>
      <c r="B35" s="202" t="s">
        <v>29</v>
      </c>
      <c r="C35" s="189" t="s">
        <v>103</v>
      </c>
      <c r="D35" s="185" t="s">
        <v>161</v>
      </c>
      <c r="E35" s="209">
        <v>5992.1875</v>
      </c>
      <c r="F35" s="209">
        <v>9880.7999999999993</v>
      </c>
      <c r="G35" s="194">
        <f>(F35-E35)/E35</f>
        <v>0.64894706649282907</v>
      </c>
      <c r="H35" s="209">
        <v>9708.2999999999993</v>
      </c>
      <c r="I35" s="194">
        <f>(F35-H35)/H35</f>
        <v>1.7768301350390904E-2</v>
      </c>
    </row>
    <row r="36" spans="1:9" ht="16.5" x14ac:dyDescent="0.3">
      <c r="A36" s="37"/>
      <c r="B36" s="204" t="s">
        <v>27</v>
      </c>
      <c r="C36" s="189" t="s">
        <v>101</v>
      </c>
      <c r="D36" s="185" t="s">
        <v>161</v>
      </c>
      <c r="E36" s="209">
        <v>10638.608333333334</v>
      </c>
      <c r="F36" s="209">
        <v>26616.666666666664</v>
      </c>
      <c r="G36" s="194">
        <f>(F36-E36)/E36</f>
        <v>1.5018936530702243</v>
      </c>
      <c r="H36" s="209">
        <v>25637.5</v>
      </c>
      <c r="I36" s="194">
        <f>(F36-H36)/H36</f>
        <v>3.8192751503331616E-2</v>
      </c>
    </row>
    <row r="37" spans="1:9" ht="16.5" x14ac:dyDescent="0.3">
      <c r="A37" s="37"/>
      <c r="B37" s="202" t="s">
        <v>26</v>
      </c>
      <c r="C37" s="189" t="s">
        <v>100</v>
      </c>
      <c r="D37" s="185" t="s">
        <v>161</v>
      </c>
      <c r="E37" s="209">
        <v>10654.3125</v>
      </c>
      <c r="F37" s="209">
        <v>27216.666666666664</v>
      </c>
      <c r="G37" s="194">
        <f>(F37-E37)/E37</f>
        <v>1.5545211543838857</v>
      </c>
      <c r="H37" s="209">
        <v>26137.5</v>
      </c>
      <c r="I37" s="194">
        <f>(F37-H37)/H37</f>
        <v>4.1288059939422833E-2</v>
      </c>
    </row>
    <row r="38" spans="1:9" ht="17.25" thickBot="1" x14ac:dyDescent="0.35">
      <c r="A38" s="38"/>
      <c r="B38" s="204" t="s">
        <v>28</v>
      </c>
      <c r="C38" s="189" t="s">
        <v>102</v>
      </c>
      <c r="D38" s="197" t="s">
        <v>161</v>
      </c>
      <c r="E38" s="212">
        <v>6914.8051587301588</v>
      </c>
      <c r="F38" s="212">
        <v>21411.25</v>
      </c>
      <c r="G38" s="196">
        <f>(F38-E38)/E38</f>
        <v>2.0964357647832816</v>
      </c>
      <c r="H38" s="212">
        <v>18841.599999999999</v>
      </c>
      <c r="I38" s="196">
        <f>(F38-H38)/H38</f>
        <v>0.13638172978940227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38398.863492063494</v>
      </c>
      <c r="F39" s="102">
        <f>SUM(F34:F38)</f>
        <v>98008.71666666666</v>
      </c>
      <c r="G39" s="103">
        <f t="shared" ref="G39" si="2">(F39-E39)/E39</f>
        <v>1.5523858717048666</v>
      </c>
      <c r="H39" s="102">
        <f>SUM(H34:H38)</f>
        <v>93086.325000000012</v>
      </c>
      <c r="I39" s="104">
        <f t="shared" ref="I39" si="3">(F39-H39)/H39</f>
        <v>5.2879858203303737E-2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33</v>
      </c>
      <c r="C41" s="189" t="s">
        <v>107</v>
      </c>
      <c r="D41" s="193" t="s">
        <v>161</v>
      </c>
      <c r="E41" s="207">
        <v>71552.625</v>
      </c>
      <c r="F41" s="209">
        <v>157104.66666666666</v>
      </c>
      <c r="G41" s="194">
        <f>(F41-E41)/E41</f>
        <v>1.1956520346621338</v>
      </c>
      <c r="H41" s="209">
        <v>167689.66666666666</v>
      </c>
      <c r="I41" s="194">
        <f>(F41-H41)/H41</f>
        <v>-6.3122553764990486E-2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110683.325</v>
      </c>
      <c r="F42" s="209">
        <v>282408.59999999998</v>
      </c>
      <c r="G42" s="194">
        <f>(F42-E42)/E42</f>
        <v>1.551500869710952</v>
      </c>
      <c r="H42" s="209">
        <v>288265.74285714288</v>
      </c>
      <c r="I42" s="194">
        <f>(F42-H42)/H42</f>
        <v>-2.031855328728932E-2</v>
      </c>
    </row>
    <row r="43" spans="1:9" ht="16.5" x14ac:dyDescent="0.3">
      <c r="A43" s="37"/>
      <c r="B43" s="204" t="s">
        <v>31</v>
      </c>
      <c r="C43" s="189" t="s">
        <v>105</v>
      </c>
      <c r="D43" s="185" t="s">
        <v>161</v>
      </c>
      <c r="E43" s="210">
        <v>167748.5625</v>
      </c>
      <c r="F43" s="217">
        <v>391390</v>
      </c>
      <c r="G43" s="194">
        <f>(F43-E43)/E43</f>
        <v>1.3331943604583796</v>
      </c>
      <c r="H43" s="217">
        <v>377890</v>
      </c>
      <c r="I43" s="194">
        <f>(F43-H43)/H43</f>
        <v>3.5724681785704836E-2</v>
      </c>
    </row>
    <row r="44" spans="1:9" ht="16.5" x14ac:dyDescent="0.3">
      <c r="A44" s="37"/>
      <c r="B44" s="202" t="s">
        <v>35</v>
      </c>
      <c r="C44" s="189" t="s">
        <v>152</v>
      </c>
      <c r="D44" s="185" t="s">
        <v>161</v>
      </c>
      <c r="E44" s="210">
        <v>24800</v>
      </c>
      <c r="F44" s="210">
        <v>70000</v>
      </c>
      <c r="G44" s="194">
        <f>(F44-E44)/E44</f>
        <v>1.8225806451612903</v>
      </c>
      <c r="H44" s="210">
        <v>63375</v>
      </c>
      <c r="I44" s="194">
        <f>(F44-H44)/H44</f>
        <v>0.10453648915187377</v>
      </c>
    </row>
    <row r="45" spans="1:9" ht="16.5" x14ac:dyDescent="0.3">
      <c r="A45" s="37"/>
      <c r="B45" s="202" t="s">
        <v>36</v>
      </c>
      <c r="C45" s="189" t="s">
        <v>153</v>
      </c>
      <c r="D45" s="185" t="s">
        <v>161</v>
      </c>
      <c r="E45" s="210">
        <v>50157.5</v>
      </c>
      <c r="F45" s="210">
        <v>165416.66666666666</v>
      </c>
      <c r="G45" s="194">
        <f>(F45-E45)/E45</f>
        <v>2.2979448071906825</v>
      </c>
      <c r="H45" s="210">
        <v>149313.125</v>
      </c>
      <c r="I45" s="194">
        <f>(F45-H45)/H45</f>
        <v>0.10785081128445109</v>
      </c>
    </row>
    <row r="46" spans="1:9" ht="16.5" customHeight="1" thickBot="1" x14ac:dyDescent="0.35">
      <c r="A46" s="38"/>
      <c r="B46" s="202" t="s">
        <v>34</v>
      </c>
      <c r="C46" s="189" t="s">
        <v>154</v>
      </c>
      <c r="D46" s="185" t="s">
        <v>161</v>
      </c>
      <c r="E46" s="213">
        <v>29342.75</v>
      </c>
      <c r="F46" s="213">
        <v>79323.333333333328</v>
      </c>
      <c r="G46" s="200">
        <f>(F46-E46)/E46</f>
        <v>1.7033367129302239</v>
      </c>
      <c r="H46" s="213">
        <v>70320</v>
      </c>
      <c r="I46" s="200">
        <f>(F46-H46)/H46</f>
        <v>0.12803375047402343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454284.76250000001</v>
      </c>
      <c r="F47" s="83">
        <f>SUM(F41:F46)</f>
        <v>1145643.2666666666</v>
      </c>
      <c r="G47" s="103">
        <f t="shared" ref="G47" si="4">(F47-E47)/E47</f>
        <v>1.5218615309965775</v>
      </c>
      <c r="H47" s="102">
        <f>SUM(H41:H46)</f>
        <v>1116853.5345238096</v>
      </c>
      <c r="I47" s="104">
        <f t="shared" ref="I47" si="5">(F47-H47)/H47</f>
        <v>2.577753595517971E-2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47</v>
      </c>
      <c r="C49" s="189" t="s">
        <v>113</v>
      </c>
      <c r="D49" s="193" t="s">
        <v>114</v>
      </c>
      <c r="E49" s="207">
        <v>67966.715277777781</v>
      </c>
      <c r="F49" s="207">
        <v>276682.16666666669</v>
      </c>
      <c r="G49" s="194">
        <f>(F49-E49)/E49</f>
        <v>3.0708479957560928</v>
      </c>
      <c r="H49" s="207">
        <v>276682.16666666669</v>
      </c>
      <c r="I49" s="194">
        <f>(F49-H49)/H49</f>
        <v>0</v>
      </c>
    </row>
    <row r="50" spans="1:9" ht="16.5" x14ac:dyDescent="0.3">
      <c r="A50" s="37"/>
      <c r="B50" s="202" t="s">
        <v>50</v>
      </c>
      <c r="C50" s="189" t="s">
        <v>159</v>
      </c>
      <c r="D50" s="187" t="s">
        <v>112</v>
      </c>
      <c r="E50" s="210">
        <v>54748.25</v>
      </c>
      <c r="F50" s="210">
        <v>269750</v>
      </c>
      <c r="G50" s="194">
        <f>(F50-E50)/E50</f>
        <v>3.9270981264241325</v>
      </c>
      <c r="H50" s="210">
        <v>269750</v>
      </c>
      <c r="I50" s="194">
        <f>(F50-H50)/H50</f>
        <v>0</v>
      </c>
    </row>
    <row r="51" spans="1:9" ht="16.5" x14ac:dyDescent="0.3">
      <c r="A51" s="37"/>
      <c r="B51" s="202" t="s">
        <v>49</v>
      </c>
      <c r="C51" s="189" t="s">
        <v>158</v>
      </c>
      <c r="D51" s="185" t="s">
        <v>199</v>
      </c>
      <c r="E51" s="210">
        <v>5882.1875</v>
      </c>
      <c r="F51" s="210">
        <v>26792.5</v>
      </c>
      <c r="G51" s="194">
        <f>(F51-E51)/E51</f>
        <v>3.554853105243585</v>
      </c>
      <c r="H51" s="210">
        <v>26667.5</v>
      </c>
      <c r="I51" s="194">
        <f>(F51-H51)/H51</f>
        <v>4.6873535202024939E-3</v>
      </c>
    </row>
    <row r="52" spans="1:9" ht="16.5" x14ac:dyDescent="0.3">
      <c r="A52" s="37"/>
      <c r="B52" s="202" t="s">
        <v>45</v>
      </c>
      <c r="C52" s="189" t="s">
        <v>109</v>
      </c>
      <c r="D52" s="185" t="s">
        <v>108</v>
      </c>
      <c r="E52" s="210">
        <v>31237.214285714286</v>
      </c>
      <c r="F52" s="210">
        <v>100777.875</v>
      </c>
      <c r="G52" s="194">
        <f>(F52-E52)/E52</f>
        <v>2.2262119815878951</v>
      </c>
      <c r="H52" s="210">
        <v>99465.375</v>
      </c>
      <c r="I52" s="194">
        <f>(F52-H52)/H52</f>
        <v>1.319554669149943E-2</v>
      </c>
    </row>
    <row r="53" spans="1:9" ht="16.5" x14ac:dyDescent="0.3">
      <c r="A53" s="37"/>
      <c r="B53" s="202" t="s">
        <v>48</v>
      </c>
      <c r="C53" s="189" t="s">
        <v>157</v>
      </c>
      <c r="D53" s="187" t="s">
        <v>114</v>
      </c>
      <c r="E53" s="210">
        <v>127224.33333333334</v>
      </c>
      <c r="F53" s="210">
        <v>374977.5</v>
      </c>
      <c r="G53" s="194">
        <f>(F53-E53)/E53</f>
        <v>1.947372489015466</v>
      </c>
      <c r="H53" s="210">
        <v>369955</v>
      </c>
      <c r="I53" s="194">
        <f>(F53-H53)/H53</f>
        <v>1.3575975456474437E-2</v>
      </c>
    </row>
    <row r="54" spans="1:9" ht="16.5" customHeight="1" thickBot="1" x14ac:dyDescent="0.35">
      <c r="A54" s="38"/>
      <c r="B54" s="202" t="s">
        <v>46</v>
      </c>
      <c r="C54" s="189" t="s">
        <v>111</v>
      </c>
      <c r="D54" s="186" t="s">
        <v>110</v>
      </c>
      <c r="E54" s="213">
        <v>20349.177777777779</v>
      </c>
      <c r="F54" s="213">
        <v>80995.333333333328</v>
      </c>
      <c r="G54" s="200">
        <f>(F54-E54)/E54</f>
        <v>2.9802754793259458</v>
      </c>
      <c r="H54" s="213">
        <v>78974.777777777781</v>
      </c>
      <c r="I54" s="200">
        <f>(F54-H54)/H54</f>
        <v>2.5584821032875373E-2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307407.87817460322</v>
      </c>
      <c r="F55" s="83">
        <f>SUM(F49:F54)</f>
        <v>1129975.375</v>
      </c>
      <c r="G55" s="103">
        <f t="shared" ref="G55" si="6">(F55-E55)/E55</f>
        <v>2.6758178798468868</v>
      </c>
      <c r="H55" s="83">
        <f>SUM(H49:H54)</f>
        <v>1121494.8194444445</v>
      </c>
      <c r="I55" s="104">
        <f t="shared" ref="I55" si="7">(F55-H55)/H55</f>
        <v>7.5618321266579915E-3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56</v>
      </c>
      <c r="C57" s="192" t="s">
        <v>123</v>
      </c>
      <c r="D57" s="193" t="s">
        <v>120</v>
      </c>
      <c r="E57" s="207">
        <v>218000</v>
      </c>
      <c r="F57" s="163">
        <v>506950</v>
      </c>
      <c r="G57" s="195">
        <f>(F57-E57)/E57</f>
        <v>1.3254587155963302</v>
      </c>
      <c r="H57" s="163">
        <v>525500</v>
      </c>
      <c r="I57" s="195">
        <f>(F57-H57)/H57</f>
        <v>-3.5299714557564227E-2</v>
      </c>
    </row>
    <row r="58" spans="1:9" ht="16.5" x14ac:dyDescent="0.3">
      <c r="A58" s="110"/>
      <c r="B58" s="224" t="s">
        <v>55</v>
      </c>
      <c r="C58" s="189" t="s">
        <v>122</v>
      </c>
      <c r="D58" s="185" t="s">
        <v>120</v>
      </c>
      <c r="E58" s="210">
        <v>32733.459821428572</v>
      </c>
      <c r="F58" s="221">
        <v>59737.25</v>
      </c>
      <c r="G58" s="194">
        <f>(F58-E58)/E58</f>
        <v>0.8249598522699918</v>
      </c>
      <c r="H58" s="221">
        <v>60249.714285714283</v>
      </c>
      <c r="I58" s="194">
        <f>(F58-H58)/H58</f>
        <v>-8.5056716332975579E-3</v>
      </c>
    </row>
    <row r="59" spans="1:9" ht="16.5" x14ac:dyDescent="0.3">
      <c r="A59" s="110"/>
      <c r="B59" s="224" t="s">
        <v>39</v>
      </c>
      <c r="C59" s="189" t="s">
        <v>116</v>
      </c>
      <c r="D59" s="185" t="s">
        <v>114</v>
      </c>
      <c r="E59" s="210">
        <v>24898.958333333332</v>
      </c>
      <c r="F59" s="221">
        <v>58520</v>
      </c>
      <c r="G59" s="194">
        <f>(F59-E59)/E59</f>
        <v>1.3502991256327661</v>
      </c>
      <c r="H59" s="221">
        <v>58520</v>
      </c>
      <c r="I59" s="194">
        <f>(F59-H59)/H59</f>
        <v>0</v>
      </c>
    </row>
    <row r="60" spans="1:9" ht="16.5" x14ac:dyDescent="0.3">
      <c r="A60" s="110"/>
      <c r="B60" s="224" t="s">
        <v>41</v>
      </c>
      <c r="C60" s="189" t="s">
        <v>118</v>
      </c>
      <c r="D60" s="185" t="s">
        <v>114</v>
      </c>
      <c r="E60" s="210">
        <v>28194.5</v>
      </c>
      <c r="F60" s="221">
        <v>61608.75</v>
      </c>
      <c r="G60" s="194">
        <f>(F60-E60)/E60</f>
        <v>1.1851336253524622</v>
      </c>
      <c r="H60" s="221">
        <v>60733.75</v>
      </c>
      <c r="I60" s="194">
        <f>(F60-H60)/H60</f>
        <v>1.4407145944388416E-2</v>
      </c>
    </row>
    <row r="61" spans="1:9" s="145" customFormat="1" ht="16.5" x14ac:dyDescent="0.3">
      <c r="A61" s="168"/>
      <c r="B61" s="224" t="s">
        <v>42</v>
      </c>
      <c r="C61" s="189" t="s">
        <v>198</v>
      </c>
      <c r="D61" s="185" t="s">
        <v>114</v>
      </c>
      <c r="E61" s="210">
        <v>13657.15</v>
      </c>
      <c r="F61" s="226">
        <v>29950.833333333332</v>
      </c>
      <c r="G61" s="194">
        <f>(F61-E61)/E61</f>
        <v>1.1930515029368012</v>
      </c>
      <c r="H61" s="226">
        <v>29410.833333333332</v>
      </c>
      <c r="I61" s="194">
        <f>(F61-H61)/H61</f>
        <v>1.8360581418411584E-2</v>
      </c>
    </row>
    <row r="62" spans="1:9" s="145" customFormat="1" ht="17.25" thickBot="1" x14ac:dyDescent="0.35">
      <c r="A62" s="168"/>
      <c r="B62" s="225" t="s">
        <v>54</v>
      </c>
      <c r="C62" s="190" t="s">
        <v>121</v>
      </c>
      <c r="D62" s="186" t="s">
        <v>120</v>
      </c>
      <c r="E62" s="213">
        <v>28159.722222222223</v>
      </c>
      <c r="F62" s="222">
        <v>52455</v>
      </c>
      <c r="G62" s="199">
        <f>(F62-E62)/E62</f>
        <v>0.86276695437731188</v>
      </c>
      <c r="H62" s="222">
        <v>51307.142857142855</v>
      </c>
      <c r="I62" s="199">
        <f>(F62-H62)/H62</f>
        <v>2.2372267854656871E-2</v>
      </c>
    </row>
    <row r="63" spans="1:9" s="145" customFormat="1" ht="16.5" x14ac:dyDescent="0.3">
      <c r="A63" s="168"/>
      <c r="B63" s="94" t="s">
        <v>38</v>
      </c>
      <c r="C63" s="188" t="s">
        <v>115</v>
      </c>
      <c r="D63" s="185" t="s">
        <v>114</v>
      </c>
      <c r="E63" s="210">
        <v>22975</v>
      </c>
      <c r="F63" s="220">
        <v>53166.666666666664</v>
      </c>
      <c r="G63" s="194">
        <f>(F63-E63)/E63</f>
        <v>1.3141095393543707</v>
      </c>
      <c r="H63" s="220">
        <v>51000</v>
      </c>
      <c r="I63" s="194">
        <f>(F63-H63)/H63</f>
        <v>4.2483660130718907E-2</v>
      </c>
    </row>
    <row r="64" spans="1:9" s="145" customFormat="1" ht="16.5" x14ac:dyDescent="0.3">
      <c r="A64" s="168"/>
      <c r="B64" s="224" t="s">
        <v>40</v>
      </c>
      <c r="C64" s="189" t="s">
        <v>117</v>
      </c>
      <c r="D64" s="187" t="s">
        <v>114</v>
      </c>
      <c r="E64" s="217">
        <v>24820.9</v>
      </c>
      <c r="F64" s="221">
        <v>45634</v>
      </c>
      <c r="G64" s="194">
        <f>(F64-E64)/E64</f>
        <v>0.8385312377875096</v>
      </c>
      <c r="H64" s="221">
        <v>43633.599999999999</v>
      </c>
      <c r="I64" s="194">
        <f>(F64-H64)/H64</f>
        <v>4.5845403542224376E-2</v>
      </c>
    </row>
    <row r="65" spans="1:9" ht="16.5" customHeight="1" thickBot="1" x14ac:dyDescent="0.35">
      <c r="A65" s="111"/>
      <c r="B65" s="225" t="s">
        <v>43</v>
      </c>
      <c r="C65" s="190" t="s">
        <v>119</v>
      </c>
      <c r="D65" s="186" t="s">
        <v>114</v>
      </c>
      <c r="E65" s="213">
        <v>4053.6750000000002</v>
      </c>
      <c r="F65" s="213">
        <v>17000</v>
      </c>
      <c r="G65" s="199">
        <f>(F65-E65)/E65</f>
        <v>3.1937254466625964</v>
      </c>
      <c r="H65" s="213">
        <v>15583.333333333334</v>
      </c>
      <c r="I65" s="199">
        <f>(F65-H65)/H65</f>
        <v>9.090909090909087E-2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397493.36537698418</v>
      </c>
      <c r="F66" s="99">
        <f>SUM(F57:F65)</f>
        <v>885022.5</v>
      </c>
      <c r="G66" s="101">
        <f t="shared" ref="G66" si="8">(F66-E66)/E66</f>
        <v>1.2265088604954233</v>
      </c>
      <c r="H66" s="99">
        <f>SUM(H57:H65)</f>
        <v>895938.37380952388</v>
      </c>
      <c r="I66" s="177">
        <f t="shared" ref="I66" si="9">(F66-H66)/H66</f>
        <v>-1.2183732864471089E-2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59</v>
      </c>
      <c r="C68" s="189" t="s">
        <v>128</v>
      </c>
      <c r="D68" s="193" t="s">
        <v>124</v>
      </c>
      <c r="E68" s="207">
        <v>35795.805555555555</v>
      </c>
      <c r="F68" s="215">
        <v>126329.125</v>
      </c>
      <c r="G68" s="194">
        <f>(F68-E68)/E68</f>
        <v>2.5291599962441285</v>
      </c>
      <c r="H68" s="215">
        <v>135266.625</v>
      </c>
      <c r="I68" s="194">
        <f>(F68-H68)/H68</f>
        <v>-6.6073209115700193E-2</v>
      </c>
    </row>
    <row r="69" spans="1:9" ht="16.5" x14ac:dyDescent="0.3">
      <c r="A69" s="37"/>
      <c r="B69" s="202" t="s">
        <v>64</v>
      </c>
      <c r="C69" s="189" t="s">
        <v>133</v>
      </c>
      <c r="D69" s="187" t="s">
        <v>127</v>
      </c>
      <c r="E69" s="210">
        <v>23142.691666666666</v>
      </c>
      <c r="F69" s="209">
        <v>63393.25</v>
      </c>
      <c r="G69" s="194">
        <f>(F69-E69)/E69</f>
        <v>1.7392340922602276</v>
      </c>
      <c r="H69" s="209">
        <v>66645.75</v>
      </c>
      <c r="I69" s="194">
        <f>(F69-H69)/H69</f>
        <v>-4.8802811882228049E-2</v>
      </c>
    </row>
    <row r="70" spans="1:9" ht="16.5" x14ac:dyDescent="0.3">
      <c r="A70" s="37"/>
      <c r="B70" s="202" t="s">
        <v>61</v>
      </c>
      <c r="C70" s="189" t="s">
        <v>130</v>
      </c>
      <c r="D70" s="187" t="s">
        <v>216</v>
      </c>
      <c r="E70" s="210">
        <v>124082.11309523811</v>
      </c>
      <c r="F70" s="209">
        <v>455946.25</v>
      </c>
      <c r="G70" s="194">
        <f>(F70-E70)/E70</f>
        <v>2.6745525896229907</v>
      </c>
      <c r="H70" s="209">
        <v>439535</v>
      </c>
      <c r="I70" s="194">
        <f>(F70-H70)/H70</f>
        <v>3.7337754672551675E-2</v>
      </c>
    </row>
    <row r="71" spans="1:9" ht="16.5" x14ac:dyDescent="0.3">
      <c r="A71" s="37"/>
      <c r="B71" s="202" t="s">
        <v>60</v>
      </c>
      <c r="C71" s="189" t="s">
        <v>129</v>
      </c>
      <c r="D71" s="187" t="s">
        <v>215</v>
      </c>
      <c r="E71" s="210">
        <v>191808.85714285716</v>
      </c>
      <c r="F71" s="209">
        <v>701113.83333333337</v>
      </c>
      <c r="G71" s="194">
        <f>(F71-E71)/E71</f>
        <v>2.6552735039297555</v>
      </c>
      <c r="H71" s="209">
        <v>671047.5</v>
      </c>
      <c r="I71" s="194">
        <f>(F71-H71)/H71</f>
        <v>4.4805074653185312E-2</v>
      </c>
    </row>
    <row r="72" spans="1:9" ht="16.5" x14ac:dyDescent="0.3">
      <c r="A72" s="37"/>
      <c r="B72" s="202" t="s">
        <v>62</v>
      </c>
      <c r="C72" s="189" t="s">
        <v>131</v>
      </c>
      <c r="D72" s="187" t="s">
        <v>125</v>
      </c>
      <c r="E72" s="210">
        <v>63999</v>
      </c>
      <c r="F72" s="209">
        <v>167111.25</v>
      </c>
      <c r="G72" s="194">
        <f>(F72-E72)/E72</f>
        <v>1.6111540805325084</v>
      </c>
      <c r="H72" s="209">
        <v>150565</v>
      </c>
      <c r="I72" s="194">
        <f>(F72-H72)/H72</f>
        <v>0.10989439776840568</v>
      </c>
    </row>
    <row r="73" spans="1:9" ht="16.5" customHeight="1" thickBot="1" x14ac:dyDescent="0.35">
      <c r="A73" s="37"/>
      <c r="B73" s="202" t="s">
        <v>63</v>
      </c>
      <c r="C73" s="189" t="s">
        <v>132</v>
      </c>
      <c r="D73" s="186" t="s">
        <v>126</v>
      </c>
      <c r="E73" s="213">
        <v>28523.3125</v>
      </c>
      <c r="F73" s="218">
        <v>83858.333333333328</v>
      </c>
      <c r="G73" s="200">
        <f>(F73-E73)/E73</f>
        <v>1.9399927982885343</v>
      </c>
      <c r="H73" s="218">
        <v>75009</v>
      </c>
      <c r="I73" s="200">
        <f>(F73-H73)/H73</f>
        <v>0.11797695387664585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467351.77996031748</v>
      </c>
      <c r="F74" s="83">
        <f>SUM(F68:F73)</f>
        <v>1597752.0416666667</v>
      </c>
      <c r="G74" s="103">
        <f t="shared" ref="G74" si="10">(F74-E74)/E74</f>
        <v>2.4187353299528049</v>
      </c>
      <c r="H74" s="83">
        <f>SUM(H68:H73)</f>
        <v>1538068.875</v>
      </c>
      <c r="I74" s="104">
        <f t="shared" ref="I74" si="11">(F74-H74)/H74</f>
        <v>3.880396231714054E-2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21.75" customHeight="1" x14ac:dyDescent="0.3">
      <c r="A76" s="33"/>
      <c r="B76" s="202" t="s">
        <v>69</v>
      </c>
      <c r="C76" s="191" t="s">
        <v>140</v>
      </c>
      <c r="D76" s="193" t="s">
        <v>136</v>
      </c>
      <c r="E76" s="207">
        <v>10260.416666666668</v>
      </c>
      <c r="F76" s="207">
        <v>27743</v>
      </c>
      <c r="G76" s="194">
        <f>(F76-E76)/E76</f>
        <v>1.7038862944162434</v>
      </c>
      <c r="H76" s="207">
        <v>28787.166666666668</v>
      </c>
      <c r="I76" s="194">
        <f>(F76-H76)/H76</f>
        <v>-3.6271949885076142E-2</v>
      </c>
    </row>
    <row r="77" spans="1:9" ht="16.5" x14ac:dyDescent="0.3">
      <c r="A77" s="37"/>
      <c r="B77" s="202" t="s">
        <v>67</v>
      </c>
      <c r="C77" s="189" t="s">
        <v>139</v>
      </c>
      <c r="D77" s="187" t="s">
        <v>135</v>
      </c>
      <c r="E77" s="210">
        <v>10959.333333333332</v>
      </c>
      <c r="F77" s="210">
        <v>51798.833333333336</v>
      </c>
      <c r="G77" s="194">
        <f>(F77-E77)/E77</f>
        <v>3.7264584220451371</v>
      </c>
      <c r="H77" s="210">
        <v>52902.571428571428</v>
      </c>
      <c r="I77" s="194">
        <f>(F77-H77)/H77</f>
        <v>-2.0863600113055922E-2</v>
      </c>
    </row>
    <row r="78" spans="1:9" ht="16.5" x14ac:dyDescent="0.3">
      <c r="A78" s="37"/>
      <c r="B78" s="202" t="s">
        <v>70</v>
      </c>
      <c r="C78" s="189" t="s">
        <v>141</v>
      </c>
      <c r="D78" s="187" t="s">
        <v>137</v>
      </c>
      <c r="E78" s="210">
        <v>11883.75</v>
      </c>
      <c r="F78" s="210">
        <v>31465.75</v>
      </c>
      <c r="G78" s="194">
        <f>(F78-E78)/E78</f>
        <v>1.6477963605764174</v>
      </c>
      <c r="H78" s="210">
        <v>31465.75</v>
      </c>
      <c r="I78" s="194">
        <f>(F78-H78)/H78</f>
        <v>0</v>
      </c>
    </row>
    <row r="79" spans="1:9" ht="16.5" x14ac:dyDescent="0.3">
      <c r="A79" s="37"/>
      <c r="B79" s="202" t="s">
        <v>68</v>
      </c>
      <c r="C79" s="189" t="s">
        <v>138</v>
      </c>
      <c r="D79" s="187" t="s">
        <v>134</v>
      </c>
      <c r="E79" s="210">
        <v>26485.3125</v>
      </c>
      <c r="F79" s="210">
        <v>68041</v>
      </c>
      <c r="G79" s="194">
        <f>(F79-E79)/E79</f>
        <v>1.5690087666513279</v>
      </c>
      <c r="H79" s="210">
        <v>67209.75</v>
      </c>
      <c r="I79" s="194">
        <f>(F79-H79)/H79</f>
        <v>1.2367997202786798E-2</v>
      </c>
    </row>
    <row r="80" spans="1:9" ht="16.5" customHeight="1" thickBot="1" x14ac:dyDescent="0.35">
      <c r="A80" s="38"/>
      <c r="B80" s="202" t="s">
        <v>71</v>
      </c>
      <c r="C80" s="189" t="s">
        <v>200</v>
      </c>
      <c r="D80" s="186" t="s">
        <v>134</v>
      </c>
      <c r="E80" s="213">
        <v>12167.09375</v>
      </c>
      <c r="F80" s="213">
        <v>28368.6</v>
      </c>
      <c r="G80" s="194">
        <f>(F80-E80)/E80</f>
        <v>1.3315839084415699</v>
      </c>
      <c r="H80" s="213">
        <v>26556.6</v>
      </c>
      <c r="I80" s="194">
        <f>(F80-H80)/H80</f>
        <v>6.8231626036465515E-2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71755.90625</v>
      </c>
      <c r="F81" s="83">
        <f>SUM(F76:F80)</f>
        <v>207417.18333333335</v>
      </c>
      <c r="G81" s="103">
        <f t="shared" ref="G81" si="12">(F81-E81)/E81</f>
        <v>1.8905938782333105</v>
      </c>
      <c r="H81" s="83">
        <f>SUM(H76:H80)</f>
        <v>206921.83809523811</v>
      </c>
      <c r="I81" s="104">
        <f t="shared" ref="I81" si="13">(F81-H81)/H81</f>
        <v>2.3938760773391569E-3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78</v>
      </c>
      <c r="C83" s="189" t="s">
        <v>149</v>
      </c>
      <c r="D83" s="193" t="s">
        <v>147</v>
      </c>
      <c r="E83" s="210">
        <v>6943.6036706349205</v>
      </c>
      <c r="F83" s="207">
        <v>31795.5</v>
      </c>
      <c r="G83" s="195">
        <f>(F83-E83)/E83</f>
        <v>3.5791063989533023</v>
      </c>
      <c r="H83" s="207">
        <v>34207.166666666664</v>
      </c>
      <c r="I83" s="195">
        <f>(F83-H83)/H83</f>
        <v>-7.0501795432730899E-2</v>
      </c>
    </row>
    <row r="84" spans="1:11" ht="16.5" x14ac:dyDescent="0.3">
      <c r="A84" s="37"/>
      <c r="B84" s="202" t="s">
        <v>79</v>
      </c>
      <c r="C84" s="189" t="s">
        <v>155</v>
      </c>
      <c r="D84" s="185" t="s">
        <v>156</v>
      </c>
      <c r="E84" s="210">
        <v>56000</v>
      </c>
      <c r="F84" s="210">
        <v>75000</v>
      </c>
      <c r="G84" s="194">
        <f>(F84-E84)/E84</f>
        <v>0.3392857142857143</v>
      </c>
      <c r="H84" s="210">
        <v>75000</v>
      </c>
      <c r="I84" s="194">
        <f>(F84-H84)/H84</f>
        <v>0</v>
      </c>
    </row>
    <row r="85" spans="1:11" ht="16.5" x14ac:dyDescent="0.3">
      <c r="A85" s="37"/>
      <c r="B85" s="202" t="s">
        <v>76</v>
      </c>
      <c r="C85" s="189" t="s">
        <v>143</v>
      </c>
      <c r="D85" s="187" t="s">
        <v>161</v>
      </c>
      <c r="E85" s="210">
        <v>10564.584821428572</v>
      </c>
      <c r="F85" s="201">
        <v>27775.714285714286</v>
      </c>
      <c r="G85" s="194">
        <f>(F85-E85)/E85</f>
        <v>1.629134486134816</v>
      </c>
      <c r="H85" s="201">
        <v>27632.857142857141</v>
      </c>
      <c r="I85" s="194">
        <f>(F85-H85)/H85</f>
        <v>5.1698288786641913E-3</v>
      </c>
    </row>
    <row r="86" spans="1:11" ht="16.5" x14ac:dyDescent="0.3">
      <c r="A86" s="37"/>
      <c r="B86" s="202" t="s">
        <v>77</v>
      </c>
      <c r="C86" s="189" t="s">
        <v>146</v>
      </c>
      <c r="D86" s="187" t="s">
        <v>162</v>
      </c>
      <c r="E86" s="210">
        <v>7773.6111111111113</v>
      </c>
      <c r="F86" s="210">
        <v>23784.777777777777</v>
      </c>
      <c r="G86" s="194">
        <f>(F86-E86)/E86</f>
        <v>2.0596819724852597</v>
      </c>
      <c r="H86" s="210">
        <v>23399.375</v>
      </c>
      <c r="I86" s="194">
        <f>(F86-H86)/H86</f>
        <v>1.6470644099587164E-2</v>
      </c>
    </row>
    <row r="87" spans="1:11" ht="16.5" x14ac:dyDescent="0.3">
      <c r="A87" s="37"/>
      <c r="B87" s="202" t="s">
        <v>75</v>
      </c>
      <c r="C87" s="189" t="s">
        <v>148</v>
      </c>
      <c r="D87" s="198" t="s">
        <v>145</v>
      </c>
      <c r="E87" s="219">
        <v>4340.4166666666661</v>
      </c>
      <c r="F87" s="219">
        <v>14309.666666666666</v>
      </c>
      <c r="G87" s="194">
        <f>(F87-E87)/E87</f>
        <v>2.2968417010655662</v>
      </c>
      <c r="H87" s="219">
        <v>13803</v>
      </c>
      <c r="I87" s="194">
        <f>(F87-H87)/H87</f>
        <v>3.6706996063657613E-2</v>
      </c>
    </row>
    <row r="88" spans="1:11" ht="16.5" x14ac:dyDescent="0.3">
      <c r="A88" s="37"/>
      <c r="B88" s="202" t="s">
        <v>80</v>
      </c>
      <c r="C88" s="189" t="s">
        <v>151</v>
      </c>
      <c r="D88" s="198" t="s">
        <v>150</v>
      </c>
      <c r="E88" s="219">
        <v>9980.6597222222226</v>
      </c>
      <c r="F88" s="219">
        <v>47264.222222222219</v>
      </c>
      <c r="G88" s="194">
        <f>(F88-E88)/E88</f>
        <v>3.7355809673570062</v>
      </c>
      <c r="H88" s="219">
        <v>44648.3</v>
      </c>
      <c r="I88" s="194">
        <f>(F88-H88)/H88</f>
        <v>5.858951454416441E-2</v>
      </c>
    </row>
    <row r="89" spans="1:11" ht="16.5" customHeight="1" thickBot="1" x14ac:dyDescent="0.35">
      <c r="A89" s="35"/>
      <c r="B89" s="203" t="s">
        <v>74</v>
      </c>
      <c r="C89" s="190" t="s">
        <v>144</v>
      </c>
      <c r="D89" s="186" t="s">
        <v>142</v>
      </c>
      <c r="E89" s="213">
        <v>8164.166666666667</v>
      </c>
      <c r="F89" s="213">
        <v>23892.5</v>
      </c>
      <c r="G89" s="196">
        <f>(F89-E89)/E89</f>
        <v>1.9265081147289984</v>
      </c>
      <c r="H89" s="213">
        <v>22142</v>
      </c>
      <c r="I89" s="196">
        <f>(F89-H89)/H89</f>
        <v>7.9057899015445757E-2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103767.04265873016</v>
      </c>
      <c r="F90" s="83">
        <f>SUM(F83:F89)</f>
        <v>243822.38095238095</v>
      </c>
      <c r="G90" s="112">
        <f t="shared" ref="G90:G91" si="14">(F90-E90)/E90</f>
        <v>1.3497092593673101</v>
      </c>
      <c r="H90" s="83">
        <f>SUM(H83:H89)</f>
        <v>240832.69880952378</v>
      </c>
      <c r="I90" s="104">
        <f t="shared" ref="I90:I91" si="15">(F90-H90)/H90</f>
        <v>1.2413937798462039E-2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1904223.9748015874</v>
      </c>
      <c r="F91" s="99">
        <f>SUM(F32,F39,F47,F55,F66,F74,F81,F90)</f>
        <v>5506684.319444444</v>
      </c>
      <c r="G91" s="101">
        <f t="shared" si="14"/>
        <v>1.891825957615211</v>
      </c>
      <c r="H91" s="99">
        <f>SUM(H32,H39,H47,H55,H66,H74,H81,H90)</f>
        <v>5438188.5805555563</v>
      </c>
      <c r="I91" s="113">
        <f t="shared" si="15"/>
        <v>1.2595322481790485E-2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6" zoomScaleNormal="100" workbookViewId="0">
      <selection activeCell="H41" sqref="H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221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8000</v>
      </c>
      <c r="E16" s="206">
        <v>15000</v>
      </c>
      <c r="F16" s="228">
        <v>12000</v>
      </c>
      <c r="G16" s="206">
        <v>11000</v>
      </c>
      <c r="H16" s="228">
        <v>11333</v>
      </c>
      <c r="I16" s="171">
        <v>11466.6</v>
      </c>
    </row>
    <row r="17" spans="1:9" ht="16.5" x14ac:dyDescent="0.3">
      <c r="A17" s="88"/>
      <c r="B17" s="137" t="s">
        <v>5</v>
      </c>
      <c r="C17" s="142" t="s">
        <v>164</v>
      </c>
      <c r="D17" s="227">
        <v>14500</v>
      </c>
      <c r="E17" s="209">
        <v>15000</v>
      </c>
      <c r="F17" s="227">
        <v>15000</v>
      </c>
      <c r="G17" s="209">
        <v>15000</v>
      </c>
      <c r="H17" s="227">
        <v>18666</v>
      </c>
      <c r="I17" s="130">
        <v>15633.2</v>
      </c>
    </row>
    <row r="18" spans="1:9" ht="16.5" x14ac:dyDescent="0.3">
      <c r="A18" s="88"/>
      <c r="B18" s="137" t="s">
        <v>6</v>
      </c>
      <c r="C18" s="142" t="s">
        <v>165</v>
      </c>
      <c r="D18" s="227">
        <v>13000</v>
      </c>
      <c r="E18" s="209">
        <v>18000</v>
      </c>
      <c r="F18" s="227">
        <v>11000</v>
      </c>
      <c r="G18" s="209">
        <v>13000</v>
      </c>
      <c r="H18" s="227">
        <v>18666</v>
      </c>
      <c r="I18" s="130">
        <v>14733.2</v>
      </c>
    </row>
    <row r="19" spans="1:9" ht="16.5" x14ac:dyDescent="0.3">
      <c r="A19" s="88"/>
      <c r="B19" s="137" t="s">
        <v>7</v>
      </c>
      <c r="C19" s="142" t="s">
        <v>166</v>
      </c>
      <c r="D19" s="227">
        <v>8000</v>
      </c>
      <c r="E19" s="209">
        <v>20000</v>
      </c>
      <c r="F19" s="227">
        <v>18000</v>
      </c>
      <c r="G19" s="209">
        <v>29000</v>
      </c>
      <c r="H19" s="227">
        <v>12000</v>
      </c>
      <c r="I19" s="130">
        <v>17400</v>
      </c>
    </row>
    <row r="20" spans="1:9" ht="16.5" x14ac:dyDescent="0.3">
      <c r="A20" s="88"/>
      <c r="B20" s="137" t="s">
        <v>8</v>
      </c>
      <c r="C20" s="142" t="s">
        <v>167</v>
      </c>
      <c r="D20" s="227">
        <v>18000</v>
      </c>
      <c r="E20" s="209">
        <v>25000</v>
      </c>
      <c r="F20" s="227">
        <v>25500</v>
      </c>
      <c r="G20" s="209">
        <v>22500</v>
      </c>
      <c r="H20" s="227">
        <v>25000</v>
      </c>
      <c r="I20" s="130">
        <v>23200</v>
      </c>
    </row>
    <row r="21" spans="1:9" ht="16.5" x14ac:dyDescent="0.3">
      <c r="A21" s="88"/>
      <c r="B21" s="137" t="s">
        <v>9</v>
      </c>
      <c r="C21" s="142" t="s">
        <v>168</v>
      </c>
      <c r="D21" s="227">
        <v>8000</v>
      </c>
      <c r="E21" s="209">
        <v>20000</v>
      </c>
      <c r="F21" s="227">
        <v>12500</v>
      </c>
      <c r="G21" s="209">
        <v>14500</v>
      </c>
      <c r="H21" s="227">
        <v>12000</v>
      </c>
      <c r="I21" s="130">
        <v>13400</v>
      </c>
    </row>
    <row r="22" spans="1:9" ht="16.5" x14ac:dyDescent="0.3">
      <c r="A22" s="88"/>
      <c r="B22" s="137" t="s">
        <v>10</v>
      </c>
      <c r="C22" s="142" t="s">
        <v>169</v>
      </c>
      <c r="D22" s="227">
        <v>15000</v>
      </c>
      <c r="E22" s="209">
        <v>17000</v>
      </c>
      <c r="F22" s="227">
        <v>12000</v>
      </c>
      <c r="G22" s="209">
        <v>20000</v>
      </c>
      <c r="H22" s="227">
        <v>17000</v>
      </c>
      <c r="I22" s="130">
        <v>16200</v>
      </c>
    </row>
    <row r="23" spans="1:9" ht="16.5" x14ac:dyDescent="0.3">
      <c r="A23" s="88"/>
      <c r="B23" s="137" t="s">
        <v>11</v>
      </c>
      <c r="C23" s="142" t="s">
        <v>170</v>
      </c>
      <c r="D23" s="227">
        <v>2500</v>
      </c>
      <c r="E23" s="209">
        <v>5000</v>
      </c>
      <c r="F23" s="227">
        <v>3000</v>
      </c>
      <c r="G23" s="209">
        <v>4500</v>
      </c>
      <c r="H23" s="227">
        <v>4666</v>
      </c>
      <c r="I23" s="130">
        <v>3933.2</v>
      </c>
    </row>
    <row r="24" spans="1:9" ht="16.5" x14ac:dyDescent="0.3">
      <c r="A24" s="88"/>
      <c r="B24" s="137" t="s">
        <v>12</v>
      </c>
      <c r="C24" s="142" t="s">
        <v>171</v>
      </c>
      <c r="D24" s="227">
        <v>3500</v>
      </c>
      <c r="E24" s="209">
        <v>3000</v>
      </c>
      <c r="F24" s="227">
        <v>5000</v>
      </c>
      <c r="G24" s="209">
        <v>4500</v>
      </c>
      <c r="H24" s="227">
        <v>5333</v>
      </c>
      <c r="I24" s="130">
        <v>4266.6000000000004</v>
      </c>
    </row>
    <row r="25" spans="1:9" ht="16.5" x14ac:dyDescent="0.3">
      <c r="A25" s="88"/>
      <c r="B25" s="137" t="s">
        <v>13</v>
      </c>
      <c r="C25" s="142" t="s">
        <v>172</v>
      </c>
      <c r="D25" s="227">
        <v>3500</v>
      </c>
      <c r="E25" s="209">
        <v>3000</v>
      </c>
      <c r="F25" s="227">
        <v>5000</v>
      </c>
      <c r="G25" s="209">
        <v>4500</v>
      </c>
      <c r="H25" s="227">
        <v>5333</v>
      </c>
      <c r="I25" s="130">
        <v>4266.6000000000004</v>
      </c>
    </row>
    <row r="26" spans="1:9" ht="16.5" x14ac:dyDescent="0.3">
      <c r="A26" s="88"/>
      <c r="B26" s="137" t="s">
        <v>14</v>
      </c>
      <c r="C26" s="142" t="s">
        <v>173</v>
      </c>
      <c r="D26" s="227">
        <v>4000</v>
      </c>
      <c r="E26" s="209">
        <v>5000</v>
      </c>
      <c r="F26" s="227">
        <v>7000</v>
      </c>
      <c r="G26" s="209">
        <v>5500</v>
      </c>
      <c r="H26" s="227">
        <v>5333</v>
      </c>
      <c r="I26" s="130">
        <v>5366.6</v>
      </c>
    </row>
    <row r="27" spans="1:9" ht="16.5" x14ac:dyDescent="0.3">
      <c r="A27" s="88"/>
      <c r="B27" s="137" t="s">
        <v>15</v>
      </c>
      <c r="C27" s="142" t="s">
        <v>174</v>
      </c>
      <c r="D27" s="227">
        <v>10500</v>
      </c>
      <c r="E27" s="209">
        <v>8000</v>
      </c>
      <c r="F27" s="227">
        <v>8000</v>
      </c>
      <c r="G27" s="209">
        <v>9000</v>
      </c>
      <c r="H27" s="227">
        <v>10000</v>
      </c>
      <c r="I27" s="130">
        <v>9100</v>
      </c>
    </row>
    <row r="28" spans="1:9" ht="16.5" x14ac:dyDescent="0.3">
      <c r="A28" s="88"/>
      <c r="B28" s="137" t="s">
        <v>16</v>
      </c>
      <c r="C28" s="142" t="s">
        <v>175</v>
      </c>
      <c r="D28" s="227">
        <v>3500</v>
      </c>
      <c r="E28" s="209">
        <v>3000</v>
      </c>
      <c r="F28" s="227">
        <v>5000</v>
      </c>
      <c r="G28" s="209">
        <v>5000</v>
      </c>
      <c r="H28" s="227">
        <v>5333</v>
      </c>
      <c r="I28" s="130">
        <v>4366.6000000000004</v>
      </c>
    </row>
    <row r="29" spans="1:9" ht="16.5" x14ac:dyDescent="0.3">
      <c r="A29" s="88"/>
      <c r="B29" s="139" t="s">
        <v>17</v>
      </c>
      <c r="C29" s="142" t="s">
        <v>176</v>
      </c>
      <c r="D29" s="227">
        <v>8000</v>
      </c>
      <c r="E29" s="209">
        <v>10000</v>
      </c>
      <c r="F29" s="227">
        <v>11000</v>
      </c>
      <c r="G29" s="209">
        <v>9500</v>
      </c>
      <c r="H29" s="227">
        <v>13333</v>
      </c>
      <c r="I29" s="130">
        <v>10366.6</v>
      </c>
    </row>
    <row r="30" spans="1:9" ht="16.5" x14ac:dyDescent="0.3">
      <c r="A30" s="88"/>
      <c r="B30" s="137" t="s">
        <v>18</v>
      </c>
      <c r="C30" s="142" t="s">
        <v>177</v>
      </c>
      <c r="D30" s="227">
        <v>12500</v>
      </c>
      <c r="E30" s="209">
        <v>30000</v>
      </c>
      <c r="F30" s="227">
        <v>10500</v>
      </c>
      <c r="G30" s="209">
        <v>10000</v>
      </c>
      <c r="H30" s="227">
        <v>18666</v>
      </c>
      <c r="I30" s="130">
        <v>16333.2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11500</v>
      </c>
      <c r="E31" s="212">
        <v>15000</v>
      </c>
      <c r="F31" s="229">
        <v>14500</v>
      </c>
      <c r="G31" s="212">
        <v>15000</v>
      </c>
      <c r="H31" s="229">
        <v>12333</v>
      </c>
      <c r="I31" s="167">
        <v>13666.6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25000</v>
      </c>
      <c r="E33" s="206">
        <v>22000</v>
      </c>
      <c r="F33" s="228">
        <v>25000</v>
      </c>
      <c r="G33" s="206">
        <v>33500</v>
      </c>
      <c r="H33" s="228">
        <v>30000</v>
      </c>
      <c r="I33" s="171">
        <v>27100</v>
      </c>
    </row>
    <row r="34" spans="1:9" ht="16.5" x14ac:dyDescent="0.3">
      <c r="A34" s="88"/>
      <c r="B34" s="129" t="s">
        <v>27</v>
      </c>
      <c r="C34" s="15" t="s">
        <v>180</v>
      </c>
      <c r="D34" s="227">
        <v>25000</v>
      </c>
      <c r="E34" s="209">
        <v>22000</v>
      </c>
      <c r="F34" s="227">
        <v>19000</v>
      </c>
      <c r="G34" s="209">
        <v>33500</v>
      </c>
      <c r="H34" s="227">
        <v>30000</v>
      </c>
      <c r="I34" s="130">
        <v>25900</v>
      </c>
    </row>
    <row r="35" spans="1:9" ht="16.5" x14ac:dyDescent="0.3">
      <c r="A35" s="88"/>
      <c r="B35" s="131" t="s">
        <v>28</v>
      </c>
      <c r="C35" s="15" t="s">
        <v>181</v>
      </c>
      <c r="D35" s="227">
        <v>20000</v>
      </c>
      <c r="E35" s="209">
        <v>15000</v>
      </c>
      <c r="F35" s="227">
        <v>19000</v>
      </c>
      <c r="G35" s="209">
        <v>20500</v>
      </c>
      <c r="H35" s="227">
        <v>24000</v>
      </c>
      <c r="I35" s="130">
        <v>19700</v>
      </c>
    </row>
    <row r="36" spans="1:9" ht="16.5" x14ac:dyDescent="0.3">
      <c r="A36" s="88"/>
      <c r="B36" s="129" t="s">
        <v>29</v>
      </c>
      <c r="C36" s="189" t="s">
        <v>182</v>
      </c>
      <c r="D36" s="227">
        <v>9500</v>
      </c>
      <c r="E36" s="209">
        <v>10000</v>
      </c>
      <c r="F36" s="227">
        <v>12000</v>
      </c>
      <c r="G36" s="209">
        <v>12000</v>
      </c>
      <c r="H36" s="227">
        <v>10333</v>
      </c>
      <c r="I36" s="130">
        <v>10766.6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10000</v>
      </c>
      <c r="E37" s="212">
        <v>5000</v>
      </c>
      <c r="F37" s="229">
        <v>14000</v>
      </c>
      <c r="G37" s="212">
        <v>14000</v>
      </c>
      <c r="H37" s="229">
        <v>12000</v>
      </c>
      <c r="I37" s="167">
        <v>11000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360000</v>
      </c>
      <c r="E39" s="206">
        <v>350000</v>
      </c>
      <c r="F39" s="206">
        <v>450000</v>
      </c>
      <c r="G39" s="206">
        <v>315000</v>
      </c>
      <c r="H39" s="206">
        <v>350000</v>
      </c>
      <c r="I39" s="171">
        <v>365000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260000</v>
      </c>
      <c r="E40" s="212">
        <v>300000</v>
      </c>
      <c r="F40" s="212">
        <v>350000</v>
      </c>
      <c r="G40" s="212">
        <v>267500</v>
      </c>
      <c r="H40" s="212">
        <v>286666</v>
      </c>
      <c r="I40" s="167">
        <v>292833.2</v>
      </c>
    </row>
    <row r="41" spans="1:9" ht="15.75" thickBot="1" x14ac:dyDescent="0.3">
      <c r="D41" s="235">
        <v>853500</v>
      </c>
      <c r="E41" s="234">
        <v>936000</v>
      </c>
      <c r="F41" s="234">
        <v>1064000</v>
      </c>
      <c r="G41" s="234">
        <v>888500</v>
      </c>
      <c r="H41" s="234">
        <v>937994</v>
      </c>
      <c r="I41" s="236">
        <v>935998.8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20-06-2022</vt:lpstr>
      <vt:lpstr>By Order</vt:lpstr>
      <vt:lpstr>All Stores</vt:lpstr>
      <vt:lpstr>'20-06-2022'!Print_Titles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2022-06-22T11:19:48Z</cp:lastPrinted>
  <dcterms:created xsi:type="dcterms:W3CDTF">2010-10-20T06:23:14Z</dcterms:created>
  <dcterms:modified xsi:type="dcterms:W3CDTF">2022-06-22T11:20:50Z</dcterms:modified>
</cp:coreProperties>
</file>