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14-09-2020" sheetId="9" r:id="rId4"/>
    <sheet name="By Order" sheetId="11" r:id="rId5"/>
    <sheet name="All Stores" sheetId="12" r:id="rId6"/>
  </sheets>
  <definedNames>
    <definedName name="_xlnm.Print_Titles" localSheetId="3">'14-09-2020'!$12:$14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6" i="11" l="1"/>
  <c r="G86" i="11"/>
  <c r="I89" i="11"/>
  <c r="G89" i="11"/>
  <c r="I84" i="11"/>
  <c r="G84" i="11"/>
  <c r="I87" i="11"/>
  <c r="G87" i="11"/>
  <c r="I88" i="11"/>
  <c r="G88" i="11"/>
  <c r="I85" i="11"/>
  <c r="G85" i="11"/>
  <c r="I83" i="11"/>
  <c r="G83" i="11"/>
  <c r="I77" i="11"/>
  <c r="G77" i="11"/>
  <c r="I80" i="11"/>
  <c r="G80" i="11"/>
  <c r="I76" i="11"/>
  <c r="G76" i="11"/>
  <c r="I79" i="11"/>
  <c r="G79" i="11"/>
  <c r="I78" i="11"/>
  <c r="G78" i="11"/>
  <c r="I72" i="11"/>
  <c r="G72" i="11"/>
  <c r="I68" i="11"/>
  <c r="G68" i="11"/>
  <c r="I69" i="11"/>
  <c r="G69" i="11"/>
  <c r="I71" i="11"/>
  <c r="G71" i="11"/>
  <c r="I70" i="11"/>
  <c r="G70" i="11"/>
  <c r="I73" i="11"/>
  <c r="G73" i="11"/>
  <c r="I64" i="11"/>
  <c r="G64" i="11"/>
  <c r="I59" i="11"/>
  <c r="G59" i="11"/>
  <c r="I61" i="11"/>
  <c r="G61" i="11"/>
  <c r="I58" i="11"/>
  <c r="G58" i="11"/>
  <c r="I63" i="11"/>
  <c r="G63" i="11"/>
  <c r="I57" i="11"/>
  <c r="G57" i="11"/>
  <c r="I65" i="11"/>
  <c r="G65" i="11"/>
  <c r="I60" i="11"/>
  <c r="G60" i="11"/>
  <c r="I62" i="11"/>
  <c r="G62" i="11"/>
  <c r="I53" i="11"/>
  <c r="G53" i="11"/>
  <c r="I52" i="11"/>
  <c r="G52" i="11"/>
  <c r="I51" i="11"/>
  <c r="G51" i="11"/>
  <c r="I54" i="11"/>
  <c r="G54" i="11"/>
  <c r="I50" i="11"/>
  <c r="G50" i="11"/>
  <c r="I49" i="11"/>
  <c r="G49" i="11"/>
  <c r="I42" i="11"/>
  <c r="G42" i="11"/>
  <c r="I41" i="11"/>
  <c r="G41" i="11"/>
  <c r="I46" i="11"/>
  <c r="G46" i="11"/>
  <c r="I45" i="11"/>
  <c r="G45" i="11"/>
  <c r="I43" i="11"/>
  <c r="G43" i="11"/>
  <c r="I44" i="11"/>
  <c r="G44" i="11"/>
  <c r="I34" i="11"/>
  <c r="G34" i="11"/>
  <c r="I36" i="11"/>
  <c r="G36" i="11"/>
  <c r="I35" i="11"/>
  <c r="G35" i="11"/>
  <c r="I38" i="11"/>
  <c r="G38" i="11"/>
  <c r="I37" i="11"/>
  <c r="G37" i="11"/>
  <c r="I31" i="11"/>
  <c r="G31" i="11"/>
  <c r="I23" i="11"/>
  <c r="G23" i="11"/>
  <c r="I29" i="11"/>
  <c r="G29" i="11"/>
  <c r="I19" i="11"/>
  <c r="G19" i="11"/>
  <c r="I25" i="11"/>
  <c r="G25" i="11"/>
  <c r="I17" i="11"/>
  <c r="G17" i="11"/>
  <c r="I20" i="11"/>
  <c r="G20" i="11"/>
  <c r="I16" i="11"/>
  <c r="G16" i="11"/>
  <c r="I18" i="11"/>
  <c r="G18" i="11"/>
  <c r="I30" i="11"/>
  <c r="G30" i="11"/>
  <c r="I28" i="11"/>
  <c r="G28" i="11"/>
  <c r="I26" i="11"/>
  <c r="G26" i="11"/>
  <c r="I21" i="11"/>
  <c r="G21" i="11"/>
  <c r="I27" i="11"/>
  <c r="G27" i="11"/>
  <c r="I24" i="11"/>
  <c r="G24" i="11"/>
  <c r="I22" i="11"/>
  <c r="G22" i="11"/>
  <c r="D40" i="8" l="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I17" i="9" l="1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81" i="11"/>
  <c r="F81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<sst xmlns="http://schemas.openxmlformats.org/spreadsheetml/2006/main" count="848" uniqueCount="226">
  <si>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</si>
  <si>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</si>
  <si>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</si>
  <si>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</si>
  <si>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</si>
  <si>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</si>
  <si>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</si>
  <si>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</si>
  <si>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</si>
  <si>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</si>
  <si>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</si>
  <si>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</si>
  <si>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</si>
  <si>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</si>
  <si>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</si>
  <si>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</si>
  <si>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</si>
  <si>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</si>
  <si>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</si>
  <si>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</si>
  <si>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</si>
  <si>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</si>
  <si>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</si>
  <si>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</si>
  <si>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</si>
  <si>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</si>
  <si>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</si>
  <si>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</si>
  <si>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</si>
  <si>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</si>
  <si>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</si>
  <si>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</si>
  <si>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</si>
  <si>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</si>
  <si>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</si>
  <si>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</si>
  <si>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</si>
  <si>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</si>
  <si>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</si>
  <si>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</si>
  <si>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</si>
  <si>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</si>
  <si>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</si>
  <si>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</si>
  <si>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</si>
  <si>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</si>
  <si>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</si>
  <si>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</si>
  <si>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</si>
  <si>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</si>
  <si>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</si>
  <si>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</si>
  <si>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</si>
  <si>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</si>
  <si>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</si>
  <si>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</si>
  <si>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</si>
  <si>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</si>
  <si>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</si>
  <si>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</si>
  <si>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</si>
  <si>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</si>
  <si>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</si>
  <si>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</si>
  <si>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</si>
  <si>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</si>
  <si>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</si>
  <si>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</si>
  <si>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</si>
  <si>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</si>
  <si>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</si>
  <si>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</si>
  <si>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</si>
  <si>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</si>
  <si>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</si>
  <si>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</si>
  <si>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</si>
  <si>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</si>
  <si>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</si>
  <si>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</si>
  <si>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</si>
  <si>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</si>
  <si>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</si>
  <si>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</si>
  <si>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</si>
  <si>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</si>
  <si>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</si>
  <si>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</si>
  <si>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</si>
  <si>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</si>
  <si>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</si>
  <si>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</si>
  <si>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</si>
  <si>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</si>
  <si>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</si>
  <si>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</si>
  <si>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</si>
  <si>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</si>
  <si>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</si>
  <si>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</si>
  <si>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</si>
  <si>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</si>
  <si>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</si>
  <si>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</si>
  <si>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</si>
  <si>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</si>
  <si>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</si>
  <si>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</si>
  <si>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</si>
  <si>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</si>
  <si>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</si>
  <si>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</si>
  <si>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</si>
  <si>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</si>
  <si>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</si>
  <si>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</si>
  <si>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</si>
  <si>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</si>
  <si>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</si>
  <si>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</si>
  <si>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</si>
  <si>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</si>
  <si>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</si>
  <si>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</si>
  <si>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</si>
  <si>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</si>
  <si>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</si>
  <si>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</si>
  <si>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</si>
  <si>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</si>
  <si>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</si>
  <si>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</si>
  <si>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</si>
  <si>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</si>
  <si>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</si>
  <si>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</si>
  <si>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</si>
  <si>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</si>
  <si>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</si>
  <si>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</si>
  <si>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</si>
  <si>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</si>
  <si>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</si>
  <si>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</si>
  <si>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</si>
  <si>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</si>
  <si>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</si>
  <si>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</si>
  <si>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</si>
  <si>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</si>
  <si>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</si>
  <si>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</si>
  <si>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</si>
  <si>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</si>
  <si>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</si>
  <si>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</si>
  <si>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</si>
  <si>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</si>
  <si>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</si>
  <si>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</si>
  <si>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</si>
  <si>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</si>
  <si>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</si>
  <si>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</si>
  <si>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</si>
  <si>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</si>
  <si>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</si>
  <si>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</si>
  <si>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</si>
  <si>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</si>
  <si>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</si>
  <si>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</si>
  <si>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</si>
  <si>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</si>
  <si>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</si>
  <si>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</si>
  <si>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</si>
  <si>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</si>
  <si>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</si>
  <si>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</si>
  <si>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</si>
  <si>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</si>
  <si>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</si>
  <si>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</si>
  <si>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</si>
  <si>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</si>
  <si>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</si>
  <si>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</si>
  <si>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</si>
  <si>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</si>
  <si>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</si>
  <si>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</si>
  <si>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</si>
  <si>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</si>
  <si>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</si>
  <si>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</si>
  <si>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</si>
  <si>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</si>
  <si>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</si>
  <si>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</si>
  <si>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</si>
  <si>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</si>
  <si>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</si>
  <si>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</si>
  <si>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</si>
  <si>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</si>
  <si>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</si>
  <si>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</si>
  <si>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</si>
  <si>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</si>
  <si>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</si>
  <si>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</si>
  <si>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</si>
  <si>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</si>
  <si>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</si>
  <si>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</si>
  <si>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</si>
  <si>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غرام 650</t>
  </si>
  <si>
    <t>معدل أسعار  السوبرماركات في 07-09-2020 (ل.ل.)</t>
  </si>
  <si>
    <t>معدل الأسعار في أيلول 2019 (ل.ل.)</t>
  </si>
  <si>
    <t>معدل أسعار المحلات والملاحم في 07-09-2020 (ل.ل.)</t>
  </si>
  <si>
    <t>المعدل العام للأسعار في 07-09-2020  (ل.ل.)</t>
  </si>
  <si>
    <t>معدل أسعار  السوبرماركات في 14-09-2020 (ل.ل.)</t>
  </si>
  <si>
    <t xml:space="preserve"> التاريخ 14 أيلول 2020</t>
  </si>
  <si>
    <t>معدل أسعار المحلات والملاحم في 14-09-2020 (ل.ل.)</t>
  </si>
  <si>
    <t>المعدل العام للأسعار في 14-09-2020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</si>
</sst>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61" t="s">
        <v>202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223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62" t="s">
        <v>3</v>
      </c>
      <c r="B12" s="168"/>
      <c r="C12" s="166" t="s">
        <v>0</v>
      </c>
      <c r="D12" s="164" t="s">
        <v>23</v>
      </c>
      <c r="E12" s="164" t="s">
        <v>219</v>
      </c>
      <c r="F12" s="164" t="s">
        <v>222</v>
      </c>
      <c r="G12" s="164" t="s">
        <v>197</v>
      </c>
      <c r="H12" s="164" t="s">
        <v>218</v>
      </c>
      <c r="I12" s="164" t="s">
        <v>187</v>
      </c>
    </row>
    <row r="13" spans="1:9" ht="38.25" customHeight="1" thickBot="1" x14ac:dyDescent="0.25">
      <c r="A13" s="163"/>
      <c r="B13" s="169"/>
      <c r="C13" s="167"/>
      <c r="D13" s="165"/>
      <c r="E13" s="165"/>
      <c r="F13" s="165"/>
      <c r="G13" s="165"/>
      <c r="H13" s="165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7" t="s">
        <v>4</v>
      </c>
      <c r="C15" s="19" t="s">
        <v>84</v>
      </c>
      <c r="D15" s="20" t="s">
        <v>161</v>
      </c>
      <c r="E15" s="42">
        <v>1184.58</v>
      </c>
      <c r="F15" s="43">
        <v>2193.8000000000002</v>
      </c>
      <c r="G15" s="45">
        <f t="shared" ref="G15:G30" si="0">(F15-E15)/E15</f>
        <v>0.85196440932651263</v>
      </c>
      <c r="H15" s="43">
        <v>2248.8000000000002</v>
      </c>
      <c r="I15" s="45">
        <f>(F15-H15)/H15</f>
        <v>-2.4457488438278191E-2</v>
      </c>
    </row>
    <row r="16" spans="1:9" ht="16.5" x14ac:dyDescent="0.3">
      <c r="A16" s="37"/>
      <c r="B16" s="98" t="s">
        <v>5</v>
      </c>
      <c r="C16" s="15" t="s">
        <v>85</v>
      </c>
      <c r="D16" s="11" t="s">
        <v>161</v>
      </c>
      <c r="E16" s="46">
        <v>1399.7045111111111</v>
      </c>
      <c r="F16" s="47">
        <v>3077.5555555555557</v>
      </c>
      <c r="G16" s="48">
        <f t="shared" si="0"/>
        <v>1.1987180373609969</v>
      </c>
      <c r="H16" s="47">
        <v>2983.1111111111113</v>
      </c>
      <c r="I16" s="44">
        <f t="shared" ref="I16:I30" si="1">(F16-H16)/H16</f>
        <v>3.1659713945172786E-2</v>
      </c>
    </row>
    <row r="17" spans="1:9" ht="16.5" x14ac:dyDescent="0.3">
      <c r="A17" s="37"/>
      <c r="B17" s="98" t="s">
        <v>6</v>
      </c>
      <c r="C17" s="15" t="s">
        <v>86</v>
      </c>
      <c r="D17" s="11" t="s">
        <v>161</v>
      </c>
      <c r="E17" s="46">
        <v>1315.39356</v>
      </c>
      <c r="F17" s="47">
        <v>2360.8888888888887</v>
      </c>
      <c r="G17" s="48">
        <f t="shared" si="0"/>
        <v>0.79481560552028907</v>
      </c>
      <c r="H17" s="47">
        <v>2298.6666666666665</v>
      </c>
      <c r="I17" s="44">
        <f>(F17-H17)/H17</f>
        <v>2.7068832173240506E-2</v>
      </c>
    </row>
    <row r="18" spans="1:9" ht="16.5" x14ac:dyDescent="0.3">
      <c r="A18" s="37"/>
      <c r="B18" s="98" t="s">
        <v>7</v>
      </c>
      <c r="C18" s="15" t="s">
        <v>87</v>
      </c>
      <c r="D18" s="11" t="s">
        <v>161</v>
      </c>
      <c r="E18" s="46">
        <v>730.52660000000003</v>
      </c>
      <c r="F18" s="47">
        <v>2499</v>
      </c>
      <c r="G18" s="48">
        <f t="shared" si="0"/>
        <v>2.4208199947818461</v>
      </c>
      <c r="H18" s="47">
        <v>2673.8</v>
      </c>
      <c r="I18" s="44">
        <f t="shared" si="1"/>
        <v>-6.5375121549854198E-2</v>
      </c>
    </row>
    <row r="19" spans="1:9" ht="16.5" x14ac:dyDescent="0.3">
      <c r="A19" s="37"/>
      <c r="B19" s="98" t="s">
        <v>8</v>
      </c>
      <c r="C19" s="15" t="s">
        <v>89</v>
      </c>
      <c r="D19" s="11" t="s">
        <v>161</v>
      </c>
      <c r="E19" s="46">
        <v>2410.2865999999999</v>
      </c>
      <c r="F19" s="47">
        <v>4779.75</v>
      </c>
      <c r="G19" s="48">
        <f>(F19-E19)/E19</f>
        <v>0.98306292703946496</v>
      </c>
      <c r="H19" s="47">
        <v>4593.5</v>
      </c>
      <c r="I19" s="44">
        <f>(F19-H19)/H19</f>
        <v>4.0546424295199737E-2</v>
      </c>
    </row>
    <row r="20" spans="1:9" ht="16.5" x14ac:dyDescent="0.3">
      <c r="A20" s="37"/>
      <c r="B20" s="98" t="s">
        <v>9</v>
      </c>
      <c r="C20" s="15" t="s">
        <v>88</v>
      </c>
      <c r="D20" s="11" t="s">
        <v>161</v>
      </c>
      <c r="E20" s="46">
        <v>1497.5500000000002</v>
      </c>
      <c r="F20" s="47">
        <v>5399.8</v>
      </c>
      <c r="G20" s="48">
        <f t="shared" si="0"/>
        <v>2.6057560682447996</v>
      </c>
      <c r="H20" s="47">
        <v>4799.8</v>
      </c>
      <c r="I20" s="44">
        <f t="shared" si="1"/>
        <v>0.12500520855035627</v>
      </c>
    </row>
    <row r="21" spans="1:9" ht="16.5" x14ac:dyDescent="0.3">
      <c r="A21" s="37"/>
      <c r="B21" s="98" t="s">
        <v>10</v>
      </c>
      <c r="C21" s="15" t="s">
        <v>90</v>
      </c>
      <c r="D21" s="11" t="s">
        <v>161</v>
      </c>
      <c r="E21" s="46">
        <v>1319.3234</v>
      </c>
      <c r="F21" s="47">
        <v>3320</v>
      </c>
      <c r="G21" s="48">
        <f t="shared" si="0"/>
        <v>1.5164413819992884</v>
      </c>
      <c r="H21" s="47">
        <v>2900</v>
      </c>
      <c r="I21" s="44">
        <f t="shared" si="1"/>
        <v>0.14482758620689656</v>
      </c>
    </row>
    <row r="22" spans="1:9" ht="16.5" x14ac:dyDescent="0.3">
      <c r="A22" s="37"/>
      <c r="B22" s="98" t="s">
        <v>11</v>
      </c>
      <c r="C22" s="15" t="s">
        <v>91</v>
      </c>
      <c r="D22" s="13" t="s">
        <v>81</v>
      </c>
      <c r="E22" s="46">
        <v>399.3</v>
      </c>
      <c r="F22" s="47">
        <v>694.8</v>
      </c>
      <c r="G22" s="48">
        <f t="shared" si="0"/>
        <v>0.74004507888805393</v>
      </c>
      <c r="H22" s="47">
        <v>779.8</v>
      </c>
      <c r="I22" s="44">
        <f t="shared" si="1"/>
        <v>-0.10900230828417544</v>
      </c>
    </row>
    <row r="23" spans="1:9" ht="16.5" x14ac:dyDescent="0.3">
      <c r="A23" s="37"/>
      <c r="B23" s="98" t="s">
        <v>12</v>
      </c>
      <c r="C23" s="15" t="s">
        <v>92</v>
      </c>
      <c r="D23" s="13" t="s">
        <v>81</v>
      </c>
      <c r="E23" s="46">
        <v>492.14</v>
      </c>
      <c r="F23" s="47">
        <v>685</v>
      </c>
      <c r="G23" s="48">
        <f t="shared" si="0"/>
        <v>0.39188035924736869</v>
      </c>
      <c r="H23" s="47">
        <v>810</v>
      </c>
      <c r="I23" s="44">
        <f t="shared" si="1"/>
        <v>-0.15432098765432098</v>
      </c>
    </row>
    <row r="24" spans="1:9" ht="16.5" x14ac:dyDescent="0.3">
      <c r="A24" s="37"/>
      <c r="B24" s="98" t="s">
        <v>13</v>
      </c>
      <c r="C24" s="15" t="s">
        <v>93</v>
      </c>
      <c r="D24" s="13" t="s">
        <v>81</v>
      </c>
      <c r="E24" s="46">
        <v>482.33339999999998</v>
      </c>
      <c r="F24" s="47">
        <v>754.8</v>
      </c>
      <c r="G24" s="48">
        <f t="shared" si="0"/>
        <v>0.56489266552969375</v>
      </c>
      <c r="H24" s="47">
        <v>810</v>
      </c>
      <c r="I24" s="44">
        <f t="shared" si="1"/>
        <v>-6.8148148148148208E-2</v>
      </c>
    </row>
    <row r="25" spans="1:9" ht="16.5" x14ac:dyDescent="0.3">
      <c r="A25" s="37"/>
      <c r="B25" s="98" t="s">
        <v>14</v>
      </c>
      <c r="C25" s="15" t="s">
        <v>94</v>
      </c>
      <c r="D25" s="13" t="s">
        <v>81</v>
      </c>
      <c r="E25" s="46">
        <v>510.73340000000002</v>
      </c>
      <c r="F25" s="47">
        <v>989.8</v>
      </c>
      <c r="G25" s="48">
        <f t="shared" si="0"/>
        <v>0.93799739746803312</v>
      </c>
      <c r="H25" s="47">
        <v>984.8</v>
      </c>
      <c r="I25" s="44">
        <f t="shared" si="1"/>
        <v>5.0771730300568649E-3</v>
      </c>
    </row>
    <row r="26" spans="1:9" ht="16.5" x14ac:dyDescent="0.3">
      <c r="A26" s="37"/>
      <c r="B26" s="98" t="s">
        <v>15</v>
      </c>
      <c r="C26" s="15" t="s">
        <v>95</v>
      </c>
      <c r="D26" s="13" t="s">
        <v>82</v>
      </c>
      <c r="E26" s="46">
        <v>1242.7665999999999</v>
      </c>
      <c r="F26" s="47">
        <v>2399.8000000000002</v>
      </c>
      <c r="G26" s="48">
        <f t="shared" si="0"/>
        <v>0.93101423871545974</v>
      </c>
      <c r="H26" s="47">
        <v>2289</v>
      </c>
      <c r="I26" s="44">
        <f t="shared" si="1"/>
        <v>4.8405417212756742E-2</v>
      </c>
    </row>
    <row r="27" spans="1:9" ht="16.5" x14ac:dyDescent="0.3">
      <c r="A27" s="37"/>
      <c r="B27" s="98" t="s">
        <v>16</v>
      </c>
      <c r="C27" s="15" t="s">
        <v>96</v>
      </c>
      <c r="D27" s="13" t="s">
        <v>81</v>
      </c>
      <c r="E27" s="46">
        <v>492.83339999999998</v>
      </c>
      <c r="F27" s="47">
        <v>784.8</v>
      </c>
      <c r="G27" s="48">
        <f t="shared" si="0"/>
        <v>0.59242453940824624</v>
      </c>
      <c r="H27" s="47">
        <v>844.22222222222217</v>
      </c>
      <c r="I27" s="44">
        <f t="shared" si="1"/>
        <v>-7.0386943932613841E-2</v>
      </c>
    </row>
    <row r="28" spans="1:9" ht="16.5" x14ac:dyDescent="0.3">
      <c r="A28" s="37"/>
      <c r="B28" s="98" t="s">
        <v>17</v>
      </c>
      <c r="C28" s="15" t="s">
        <v>97</v>
      </c>
      <c r="D28" s="11" t="s">
        <v>161</v>
      </c>
      <c r="E28" s="46">
        <v>1009.665</v>
      </c>
      <c r="F28" s="47">
        <v>1620</v>
      </c>
      <c r="G28" s="48">
        <f t="shared" si="0"/>
        <v>0.6044925792218212</v>
      </c>
      <c r="H28" s="47">
        <v>1575</v>
      </c>
      <c r="I28" s="44">
        <f t="shared" si="1"/>
        <v>2.8571428571428571E-2</v>
      </c>
    </row>
    <row r="29" spans="1:9" ht="16.5" x14ac:dyDescent="0.3">
      <c r="A29" s="37"/>
      <c r="B29" s="98" t="s">
        <v>18</v>
      </c>
      <c r="C29" s="15" t="s">
        <v>98</v>
      </c>
      <c r="D29" s="13" t="s">
        <v>83</v>
      </c>
      <c r="E29" s="46">
        <v>1400.3027777777777</v>
      </c>
      <c r="F29" s="47">
        <v>3312.4250000000002</v>
      </c>
      <c r="G29" s="48">
        <f t="shared" si="0"/>
        <v>1.3655062694774347</v>
      </c>
      <c r="H29" s="47">
        <v>3462.4250000000002</v>
      </c>
      <c r="I29" s="44">
        <f t="shared" si="1"/>
        <v>-4.3322238026816465E-2</v>
      </c>
    </row>
    <row r="30" spans="1:9" ht="17.25" thickBot="1" x14ac:dyDescent="0.35">
      <c r="A30" s="38"/>
      <c r="B30" s="99" t="s">
        <v>19</v>
      </c>
      <c r="C30" s="16" t="s">
        <v>99</v>
      </c>
      <c r="D30" s="12" t="s">
        <v>161</v>
      </c>
      <c r="E30" s="49">
        <v>1110.2934</v>
      </c>
      <c r="F30" s="50">
        <v>1995</v>
      </c>
      <c r="G30" s="51">
        <f t="shared" si="0"/>
        <v>0.79682235344279262</v>
      </c>
      <c r="H30" s="50">
        <v>1984</v>
      </c>
      <c r="I30" s="56">
        <f t="shared" si="1"/>
        <v>5.5443548387096777E-3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43">
        <v>4849.8</v>
      </c>
      <c r="G32" s="45">
        <f>(F32-E32)/E32</f>
        <v>1.3261509382161303</v>
      </c>
      <c r="H32" s="43">
        <v>3999.8</v>
      </c>
      <c r="I32" s="44">
        <f>(F32-H32)/H32</f>
        <v>0.21251062553127656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47">
        <v>4675</v>
      </c>
      <c r="G33" s="48">
        <f>(F33-E33)/E33</f>
        <v>1.3858329190234526</v>
      </c>
      <c r="H33" s="47">
        <v>3899.8</v>
      </c>
      <c r="I33" s="44">
        <f>(F33-H33)/H33</f>
        <v>0.19877942458587614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47">
        <v>4100</v>
      </c>
      <c r="G34" s="48">
        <f>(F34-E34)/E34</f>
        <v>1.2996951501672886</v>
      </c>
      <c r="H34" s="47">
        <v>4777.7777777777774</v>
      </c>
      <c r="I34" s="44">
        <f>(F34-H34)/H34</f>
        <v>-0.14186046511627901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47">
        <v>5607.1428571428569</v>
      </c>
      <c r="G35" s="48">
        <f>(F35-E35)/E35</f>
        <v>2.4837432710500198</v>
      </c>
      <c r="H35" s="47">
        <v>5500</v>
      </c>
      <c r="I35" s="44">
        <f>(F35-H35)/H35</f>
        <v>1.9480519480519435E-2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50">
        <v>6949.8</v>
      </c>
      <c r="G36" s="51">
        <f>(F36-E36)/E36</f>
        <v>2.4597263322520093</v>
      </c>
      <c r="H36" s="50">
        <v>7312.25</v>
      </c>
      <c r="I36" s="56">
        <f>(F36-H36)/H36</f>
        <v>-4.9567506581421561E-2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26790.342222222222</v>
      </c>
      <c r="F38" s="43">
        <v>104355.42857142857</v>
      </c>
      <c r="G38" s="45">
        <f t="shared" ref="G38:G43" si="2">(F38-E38)/E38</f>
        <v>2.8952629908873342</v>
      </c>
      <c r="H38" s="43">
        <v>110712.57142857143</v>
      </c>
      <c r="I38" s="44">
        <f t="shared" ref="I38:I43" si="3">(F38-H38)/H38</f>
        <v>-5.7420243926357681E-2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15989.642222222221</v>
      </c>
      <c r="F39" s="57">
        <v>41285.428571428572</v>
      </c>
      <c r="G39" s="48">
        <f t="shared" si="2"/>
        <v>1.5820107790811329</v>
      </c>
      <c r="H39" s="57">
        <v>45624.75</v>
      </c>
      <c r="I39" s="44">
        <f>(F39-H39)/H39</f>
        <v>-9.5108936017653301E-2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11909.75</v>
      </c>
      <c r="F40" s="57">
        <v>25646.666666666668</v>
      </c>
      <c r="G40" s="48">
        <f t="shared" si="2"/>
        <v>1.153417717976168</v>
      </c>
      <c r="H40" s="57">
        <v>25982.857142857141</v>
      </c>
      <c r="I40" s="44">
        <f t="shared" si="3"/>
        <v>-1.2938934095740675E-2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5544.9733333333334</v>
      </c>
      <c r="F41" s="47">
        <v>11644</v>
      </c>
      <c r="G41" s="48">
        <f t="shared" si="2"/>
        <v>1.0999199274778597</v>
      </c>
      <c r="H41" s="47">
        <v>11044.333333333334</v>
      </c>
      <c r="I41" s="44">
        <f t="shared" si="3"/>
        <v>5.429632088854007E-2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10011.933333333332</v>
      </c>
      <c r="F42" s="47">
        <v>10666</v>
      </c>
      <c r="G42" s="48">
        <f t="shared" si="2"/>
        <v>6.5328707742094524E-2</v>
      </c>
      <c r="H42" s="47">
        <v>16966.666666666668</v>
      </c>
      <c r="I42" s="44">
        <f t="shared" si="3"/>
        <v>-0.3713555992141454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24" t="s">
        <v>217</v>
      </c>
      <c r="E43" s="50">
        <v>12686.333333333332</v>
      </c>
      <c r="F43" s="50">
        <v>20863</v>
      </c>
      <c r="G43" s="51">
        <f t="shared" si="2"/>
        <v>0.64452560498173905</v>
      </c>
      <c r="H43" s="50">
        <v>26940</v>
      </c>
      <c r="I43" s="59">
        <f t="shared" si="3"/>
        <v>-0.22557535263548625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29"/>
      <c r="G44" s="6"/>
      <c r="H44" s="129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6075.7277777777772</v>
      </c>
      <c r="F45" s="43">
        <v>15127.777777777777</v>
      </c>
      <c r="G45" s="45">
        <f t="shared" ref="G45:G50" si="4">(F45-E45)/E45</f>
        <v>1.4898708979536974</v>
      </c>
      <c r="H45" s="43">
        <v>17797.8</v>
      </c>
      <c r="I45" s="44">
        <f t="shared" ref="I45:I50" si="5">(F45-H45)/H45</f>
        <v>-0.15001979021127454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6035.6</v>
      </c>
      <c r="F46" s="47">
        <v>10035.799999999999</v>
      </c>
      <c r="G46" s="48">
        <f t="shared" si="4"/>
        <v>0.66276757903108208</v>
      </c>
      <c r="H46" s="47">
        <v>10042.555555555555</v>
      </c>
      <c r="I46" s="87">
        <f t="shared" si="5"/>
        <v>-6.726928736598617E-4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19049.599999999999</v>
      </c>
      <c r="F47" s="47">
        <v>36517.857142857145</v>
      </c>
      <c r="G47" s="48">
        <f t="shared" si="4"/>
        <v>0.91698813323414385</v>
      </c>
      <c r="H47" s="47">
        <v>36478.571428571428</v>
      </c>
      <c r="I47" s="87">
        <f t="shared" si="5"/>
        <v>1.0769532014882389E-3</v>
      </c>
    </row>
    <row r="48" spans="1:9" ht="16.5" x14ac:dyDescent="0.3">
      <c r="A48" s="37"/>
      <c r="B48" s="34" t="s">
        <v>48</v>
      </c>
      <c r="C48" s="15" t="s">
        <v>157</v>
      </c>
      <c r="D48" s="11" t="s">
        <v>114</v>
      </c>
      <c r="E48" s="47">
        <v>56609.285714285717</v>
      </c>
      <c r="F48" s="47">
        <v>56244.166666666664</v>
      </c>
      <c r="G48" s="48">
        <f t="shared" si="4"/>
        <v>-6.4498084194500446E-3</v>
      </c>
      <c r="H48" s="47">
        <v>56244.166666666664</v>
      </c>
      <c r="I48" s="87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2251.5333333333338</v>
      </c>
      <c r="F49" s="47">
        <v>5375.6</v>
      </c>
      <c r="G49" s="48">
        <f t="shared" si="4"/>
        <v>1.3875284990969114</v>
      </c>
      <c r="H49" s="47">
        <v>5375.6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27866</v>
      </c>
      <c r="F50" s="50">
        <v>51223.25</v>
      </c>
      <c r="G50" s="56">
        <f t="shared" si="4"/>
        <v>0.83819888035598933</v>
      </c>
      <c r="H50" s="50">
        <v>51223.25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41"/>
      <c r="G51" s="52"/>
      <c r="H51" s="4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43">
        <v>3750</v>
      </c>
      <c r="F52" s="66">
        <v>6498.333333333333</v>
      </c>
      <c r="G52" s="45">
        <f t="shared" ref="G52:G60" si="6">(F52-E52)/E52</f>
        <v>0.73288888888888881</v>
      </c>
      <c r="H52" s="66">
        <v>6492.5</v>
      </c>
      <c r="I52" s="124">
        <f t="shared" ref="I52:I60" si="7">(F52-H52)/H52</f>
        <v>8.9847259658575745E-4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47">
        <v>3455.5</v>
      </c>
      <c r="F53" s="70">
        <v>16582.857142857141</v>
      </c>
      <c r="G53" s="48">
        <f t="shared" si="6"/>
        <v>3.7989747193914458</v>
      </c>
      <c r="H53" s="70">
        <v>16579</v>
      </c>
      <c r="I53" s="87">
        <f t="shared" si="7"/>
        <v>2.3265232264559369E-4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47">
        <v>2927.95</v>
      </c>
      <c r="F54" s="70">
        <v>10270</v>
      </c>
      <c r="G54" s="48">
        <f t="shared" si="6"/>
        <v>2.5075735582916376</v>
      </c>
      <c r="H54" s="70">
        <v>9233</v>
      </c>
      <c r="I54" s="87">
        <f t="shared" si="7"/>
        <v>0.11231452399003575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47">
        <v>4786.5</v>
      </c>
      <c r="F55" s="70">
        <v>4287.5</v>
      </c>
      <c r="G55" s="48">
        <f t="shared" si="6"/>
        <v>-0.1042515407918103</v>
      </c>
      <c r="H55" s="70">
        <v>5225</v>
      </c>
      <c r="I55" s="87">
        <f t="shared" si="7"/>
        <v>-0.17942583732057416</v>
      </c>
    </row>
    <row r="56" spans="1:9" ht="16.5" x14ac:dyDescent="0.3">
      <c r="A56" s="37"/>
      <c r="B56" s="101" t="s">
        <v>42</v>
      </c>
      <c r="C56" s="102" t="s">
        <v>198</v>
      </c>
      <c r="D56" s="103" t="s">
        <v>114</v>
      </c>
      <c r="E56" s="61">
        <v>2028.1333333333337</v>
      </c>
      <c r="F56" s="104">
        <v>3631.25</v>
      </c>
      <c r="G56" s="55">
        <f t="shared" si="6"/>
        <v>0.79043948458352475</v>
      </c>
      <c r="H56" s="104">
        <v>3621.25</v>
      </c>
      <c r="I56" s="88">
        <f t="shared" si="7"/>
        <v>2.7614773904038659E-3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50">
        <v>4524.5377777777776</v>
      </c>
      <c r="F57" s="50">
        <v>12036.333333333334</v>
      </c>
      <c r="G57" s="51">
        <f t="shared" si="6"/>
        <v>1.6602349067455389</v>
      </c>
      <c r="H57" s="50">
        <v>13261.333333333334</v>
      </c>
      <c r="I57" s="125">
        <f t="shared" si="7"/>
        <v>-9.2373818620550968E-2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4689</v>
      </c>
      <c r="F58" s="68">
        <v>16418.125</v>
      </c>
      <c r="G58" s="44">
        <f t="shared" si="6"/>
        <v>2.5014128812113459</v>
      </c>
      <c r="H58" s="68">
        <v>16405.625</v>
      </c>
      <c r="I58" s="44">
        <f t="shared" si="7"/>
        <v>7.6193378795382676E-4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4825.8999999999996</v>
      </c>
      <c r="F59" s="70">
        <v>15984.285714285714</v>
      </c>
      <c r="G59" s="48">
        <f t="shared" si="6"/>
        <v>2.3121875120258841</v>
      </c>
      <c r="H59" s="70">
        <v>16127.142857142857</v>
      </c>
      <c r="I59" s="44">
        <f t="shared" si="7"/>
        <v>-8.8581805297192114E-3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20991.428571428572</v>
      </c>
      <c r="F60" s="73">
        <v>58325</v>
      </c>
      <c r="G60" s="51">
        <f t="shared" si="6"/>
        <v>1.778515040152443</v>
      </c>
      <c r="H60" s="73">
        <v>53080</v>
      </c>
      <c r="I60" s="51">
        <f t="shared" si="7"/>
        <v>9.8813112283345897E-2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6377.8</v>
      </c>
      <c r="F62" s="54">
        <v>20629.777777777777</v>
      </c>
      <c r="G62" s="45">
        <f t="shared" ref="G62:G67" si="8">(F62-E62)/E62</f>
        <v>2.2346228758784812</v>
      </c>
      <c r="H62" s="54">
        <v>20600.333333333332</v>
      </c>
      <c r="I62" s="44">
        <f t="shared" ref="I62:I67" si="9">(F62-H62)/H62</f>
        <v>1.4293188351860934E-3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46523.909523809525</v>
      </c>
      <c r="F63" s="46">
        <v>105957.57142857143</v>
      </c>
      <c r="G63" s="48">
        <f t="shared" si="8"/>
        <v>1.277486404583982</v>
      </c>
      <c r="H63" s="46">
        <v>105957.57142857143</v>
      </c>
      <c r="I63" s="44">
        <f t="shared" si="9"/>
        <v>0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11092.864285714284</v>
      </c>
      <c r="F64" s="46">
        <v>42388</v>
      </c>
      <c r="G64" s="48">
        <f t="shared" si="8"/>
        <v>2.8211952213810556</v>
      </c>
      <c r="H64" s="46">
        <v>42388</v>
      </c>
      <c r="I64" s="87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7367.3111111111111</v>
      </c>
      <c r="F65" s="46">
        <v>18763.333333333332</v>
      </c>
      <c r="G65" s="48">
        <f t="shared" si="8"/>
        <v>1.5468360233946352</v>
      </c>
      <c r="H65" s="46">
        <v>18977.857142857141</v>
      </c>
      <c r="I65" s="87">
        <f t="shared" si="9"/>
        <v>-1.1303900535712027E-2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3834.9603174603171</v>
      </c>
      <c r="F66" s="46">
        <v>12835</v>
      </c>
      <c r="G66" s="48">
        <f t="shared" si="8"/>
        <v>2.3468403679597687</v>
      </c>
      <c r="H66" s="46">
        <v>13571</v>
      </c>
      <c r="I66" s="87">
        <f t="shared" si="9"/>
        <v>-5.4233291577628767E-2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3243.5</v>
      </c>
      <c r="F67" s="58">
        <v>12969</v>
      </c>
      <c r="G67" s="51">
        <f t="shared" si="8"/>
        <v>2.9984584553722828</v>
      </c>
      <c r="H67" s="58">
        <v>12969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3850.1111111111109</v>
      </c>
      <c r="F69" s="43">
        <v>14629.285714285714</v>
      </c>
      <c r="G69" s="45">
        <f>(F69-E69)/E69</f>
        <v>2.7997048116525187</v>
      </c>
      <c r="H69" s="43">
        <v>14629.285714285714</v>
      </c>
      <c r="I69" s="44">
        <f>(F69-H69)/H69</f>
        <v>0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2796.375</v>
      </c>
      <c r="F70" s="47">
        <v>7731.875</v>
      </c>
      <c r="G70" s="48">
        <f>(F70-E70)/E70</f>
        <v>1.7649635689061731</v>
      </c>
      <c r="H70" s="47">
        <v>7731.875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1315.1388888888887</v>
      </c>
      <c r="F71" s="47">
        <v>2067.6666666666665</v>
      </c>
      <c r="G71" s="48">
        <f>(F71-E71)/E71</f>
        <v>0.57220403421691846</v>
      </c>
      <c r="H71" s="47">
        <v>2230.75</v>
      </c>
      <c r="I71" s="44">
        <f>(F71-H71)/H71</f>
        <v>-7.3106952071425965E-2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2254.7142857142858</v>
      </c>
      <c r="F72" s="47">
        <v>9462.5</v>
      </c>
      <c r="G72" s="48">
        <f>(F72-E72)/E72</f>
        <v>3.1967623392257489</v>
      </c>
      <c r="H72" s="47">
        <v>9462.5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1657.4666666666665</v>
      </c>
      <c r="F73" s="50">
        <v>7602.5</v>
      </c>
      <c r="G73" s="48">
        <f>(F73-E73)/E73</f>
        <v>3.5868192422170386</v>
      </c>
      <c r="H73" s="50">
        <v>7737.2222222222226</v>
      </c>
      <c r="I73" s="59">
        <f>(F73-H73)/H73</f>
        <v>-1.7412220865943902E-2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1458</v>
      </c>
      <c r="F75" s="43">
        <v>4180.833333333333</v>
      </c>
      <c r="G75" s="44">
        <f t="shared" ref="G75:G81" si="10">(F75-E75)/E75</f>
        <v>1.8675125743026975</v>
      </c>
      <c r="H75" s="43">
        <v>4559.166666666667</v>
      </c>
      <c r="I75" s="45">
        <f t="shared" ref="I75:I81" si="11">(F75-H75)/H75</f>
        <v>-8.2983001279473709E-2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1192.4444444444446</v>
      </c>
      <c r="F76" s="32">
        <v>3359.1666666666665</v>
      </c>
      <c r="G76" s="48">
        <f t="shared" si="10"/>
        <v>1.8170424897502788</v>
      </c>
      <c r="H76" s="32">
        <v>3363.75</v>
      </c>
      <c r="I76" s="44">
        <f t="shared" si="11"/>
        <v>-1.3625665799579293E-3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922.61785714285725</v>
      </c>
      <c r="F77" s="47">
        <v>1944.6666666666667</v>
      </c>
      <c r="G77" s="48">
        <f t="shared" si="10"/>
        <v>1.1077704616393051</v>
      </c>
      <c r="H77" s="47">
        <v>1777.5</v>
      </c>
      <c r="I77" s="44">
        <f t="shared" si="11"/>
        <v>9.4045944678856117E-2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1510.72</v>
      </c>
      <c r="F78" s="47">
        <v>5404.4444444444443</v>
      </c>
      <c r="G78" s="48">
        <f t="shared" si="10"/>
        <v>2.5773965026242083</v>
      </c>
      <c r="H78" s="47">
        <v>5404.4444444444443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1922.6</v>
      </c>
      <c r="F79" s="61">
        <v>5479.2222222222226</v>
      </c>
      <c r="G79" s="48">
        <f t="shared" si="10"/>
        <v>1.8499023313337266</v>
      </c>
      <c r="H79" s="61">
        <v>5673.666666666667</v>
      </c>
      <c r="I79" s="44">
        <f t="shared" si="11"/>
        <v>-3.4271390243424772E-2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8899.3333333333339</v>
      </c>
      <c r="F80" s="61">
        <v>19499.75</v>
      </c>
      <c r="G80" s="48">
        <f t="shared" si="10"/>
        <v>1.1911472769495841</v>
      </c>
      <c r="H80" s="61">
        <v>15666.666666666666</v>
      </c>
      <c r="I80" s="44">
        <f t="shared" si="11"/>
        <v>0.24466489361702132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3901.1</v>
      </c>
      <c r="F81" s="50">
        <v>6492.8571428571431</v>
      </c>
      <c r="G81" s="51">
        <f t="shared" si="10"/>
        <v>0.66436572834768226</v>
      </c>
      <c r="H81" s="50">
        <v>6498.75</v>
      </c>
      <c r="I81" s="56">
        <f t="shared" si="11"/>
        <v>-9.0676778501356148E-4</v>
      </c>
    </row>
    <row r="82" spans="1:9" x14ac:dyDescent="0.25">
      <c r="F82" s="95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5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203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62" t="s">
        <v>3</v>
      </c>
      <c r="B12" s="168"/>
      <c r="C12" s="170" t="s">
        <v>0</v>
      </c>
      <c r="D12" s="164" t="s">
        <v>23</v>
      </c>
      <c r="E12" s="164" t="s">
        <v>219</v>
      </c>
      <c r="F12" s="172" t="s">
        <v>224</v>
      </c>
      <c r="G12" s="164" t="s">
        <v>197</v>
      </c>
      <c r="H12" s="172" t="s">
        <v>220</v>
      </c>
      <c r="I12" s="164" t="s">
        <v>187</v>
      </c>
    </row>
    <row r="13" spans="1:9" ht="30.75" customHeight="1" thickBot="1" x14ac:dyDescent="0.25">
      <c r="A13" s="163"/>
      <c r="B13" s="169"/>
      <c r="C13" s="171"/>
      <c r="D13" s="165"/>
      <c r="E13" s="165"/>
      <c r="F13" s="173"/>
      <c r="G13" s="165"/>
      <c r="H13" s="173"/>
      <c r="I13" s="16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5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1184.58</v>
      </c>
      <c r="F15" s="83">
        <v>2183.1999999999998</v>
      </c>
      <c r="G15" s="44">
        <f>(F15-E15)/E15</f>
        <v>0.84301609009100265</v>
      </c>
      <c r="H15" s="83">
        <v>2091.6</v>
      </c>
      <c r="I15" s="126">
        <f>(F15-H15)/H15</f>
        <v>4.3794224517116044E-2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1399.7045111111111</v>
      </c>
      <c r="F16" s="83">
        <v>2483.1999999999998</v>
      </c>
      <c r="G16" s="48">
        <f t="shared" ref="G16:G39" si="0">(F16-E16)/E16</f>
        <v>0.7740887310770973</v>
      </c>
      <c r="H16" s="83">
        <v>2349.8000000000002</v>
      </c>
      <c r="I16" s="48">
        <f>(F16-H16)/H16</f>
        <v>5.6770789003319271E-2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1315.39356</v>
      </c>
      <c r="F17" s="83">
        <v>2399.8000000000002</v>
      </c>
      <c r="G17" s="48">
        <f t="shared" si="0"/>
        <v>0.82439695082588071</v>
      </c>
      <c r="H17" s="83">
        <v>2141.6</v>
      </c>
      <c r="I17" s="48">
        <f t="shared" ref="I17:I29" si="1">(F17-H17)/H17</f>
        <v>0.12056406425102741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730.52660000000003</v>
      </c>
      <c r="F18" s="83">
        <v>2266.6</v>
      </c>
      <c r="G18" s="48">
        <f t="shared" si="0"/>
        <v>2.1026933173959712</v>
      </c>
      <c r="H18" s="83">
        <v>2158.1999999999998</v>
      </c>
      <c r="I18" s="48">
        <f t="shared" si="1"/>
        <v>5.0227041052729175E-2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2410.2865999999999</v>
      </c>
      <c r="F19" s="83">
        <v>4566.6000000000004</v>
      </c>
      <c r="G19" s="48">
        <f t="shared" si="0"/>
        <v>0.89462946024759071</v>
      </c>
      <c r="H19" s="83">
        <v>4166.6000000000004</v>
      </c>
      <c r="I19" s="48">
        <f t="shared" si="1"/>
        <v>9.6001536024576381E-2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1497.5500000000002</v>
      </c>
      <c r="F20" s="83">
        <v>4066.6</v>
      </c>
      <c r="G20" s="48">
        <f t="shared" si="0"/>
        <v>1.7155019865780772</v>
      </c>
      <c r="H20" s="83">
        <v>3866.6</v>
      </c>
      <c r="I20" s="48">
        <f t="shared" si="1"/>
        <v>5.1725029741892102E-2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1319.3234</v>
      </c>
      <c r="F21" s="83">
        <v>2433.1999999999998</v>
      </c>
      <c r="G21" s="48">
        <f t="shared" si="0"/>
        <v>0.84427866586767109</v>
      </c>
      <c r="H21" s="83">
        <v>2283.1999999999998</v>
      </c>
      <c r="I21" s="48">
        <f t="shared" si="1"/>
        <v>6.5697266993693063E-2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399.3</v>
      </c>
      <c r="F22" s="83">
        <v>490</v>
      </c>
      <c r="G22" s="48">
        <f t="shared" si="0"/>
        <v>0.22714750813924364</v>
      </c>
      <c r="H22" s="83">
        <v>438.2</v>
      </c>
      <c r="I22" s="48">
        <f t="shared" si="1"/>
        <v>0.11821086261980833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492.14</v>
      </c>
      <c r="F23" s="83">
        <v>543.20000000000005</v>
      </c>
      <c r="G23" s="48">
        <f t="shared" si="0"/>
        <v>0.10375096517251201</v>
      </c>
      <c r="H23" s="83">
        <v>476.6</v>
      </c>
      <c r="I23" s="48">
        <f t="shared" si="1"/>
        <v>0.13973982375157368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482.33339999999998</v>
      </c>
      <c r="F24" s="83">
        <v>485</v>
      </c>
      <c r="G24" s="48">
        <f t="shared" si="0"/>
        <v>5.5285410465043825E-3</v>
      </c>
      <c r="H24" s="83">
        <v>448.2</v>
      </c>
      <c r="I24" s="48">
        <f t="shared" si="1"/>
        <v>8.2106202588130325E-2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510.73340000000002</v>
      </c>
      <c r="F25" s="83">
        <v>733.2</v>
      </c>
      <c r="G25" s="48">
        <f t="shared" si="0"/>
        <v>0.43558263469747627</v>
      </c>
      <c r="H25" s="83">
        <v>807.2</v>
      </c>
      <c r="I25" s="48">
        <f t="shared" si="1"/>
        <v>-9.1674925668979182E-2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1242.7665999999999</v>
      </c>
      <c r="F26" s="83">
        <v>2100</v>
      </c>
      <c r="G26" s="48">
        <f t="shared" si="0"/>
        <v>0.68977827373217149</v>
      </c>
      <c r="H26" s="83">
        <v>1991.6</v>
      </c>
      <c r="I26" s="48">
        <f t="shared" si="1"/>
        <v>5.4428600120506175E-2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492.83339999999998</v>
      </c>
      <c r="F27" s="83">
        <v>556.6</v>
      </c>
      <c r="G27" s="48">
        <f t="shared" si="0"/>
        <v>0.1293877403601299</v>
      </c>
      <c r="H27" s="83">
        <v>519.79999999999995</v>
      </c>
      <c r="I27" s="48">
        <f t="shared" si="1"/>
        <v>7.0796460176991288E-2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1009.665</v>
      </c>
      <c r="F28" s="83">
        <v>1925</v>
      </c>
      <c r="G28" s="48">
        <f t="shared" si="0"/>
        <v>0.90657297222346034</v>
      </c>
      <c r="H28" s="83">
        <v>1641.6</v>
      </c>
      <c r="I28" s="48">
        <f t="shared" si="1"/>
        <v>0.17263645224171548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1400.3027777777777</v>
      </c>
      <c r="F29" s="83">
        <v>3188.2</v>
      </c>
      <c r="G29" s="48">
        <f t="shared" si="0"/>
        <v>1.2767933125574034</v>
      </c>
      <c r="H29" s="83">
        <v>2958.2</v>
      </c>
      <c r="I29" s="48">
        <f t="shared" si="1"/>
        <v>7.7749983097829767E-2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1110.2934</v>
      </c>
      <c r="F30" s="94">
        <v>2350</v>
      </c>
      <c r="G30" s="51">
        <f t="shared" si="0"/>
        <v>1.1165576594438911</v>
      </c>
      <c r="H30" s="94">
        <v>1908.2</v>
      </c>
      <c r="I30" s="51">
        <f>(F30-H30)/H30</f>
        <v>0.23152709359605908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41"/>
      <c r="G31" s="41"/>
      <c r="H31" s="41"/>
      <c r="I31" s="127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2084.9034000000001</v>
      </c>
      <c r="F32" s="83">
        <v>3966.6</v>
      </c>
      <c r="G32" s="44">
        <f t="shared" si="0"/>
        <v>0.90253418935380869</v>
      </c>
      <c r="H32" s="83">
        <v>3958.2</v>
      </c>
      <c r="I32" s="45">
        <f>(F32-H32)/H32</f>
        <v>2.122176747006238E-3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1959.4834000000001</v>
      </c>
      <c r="F33" s="83">
        <v>3683.2</v>
      </c>
      <c r="G33" s="48">
        <f t="shared" si="0"/>
        <v>0.87967910317586751</v>
      </c>
      <c r="H33" s="83">
        <v>3491.6</v>
      </c>
      <c r="I33" s="48">
        <f>(F33-H33)/H33</f>
        <v>5.4874556077442981E-2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1782.845</v>
      </c>
      <c r="F34" s="83">
        <v>3733.2</v>
      </c>
      <c r="G34" s="48">
        <f>(F34-E34)/E34</f>
        <v>1.0939565694157372</v>
      </c>
      <c r="H34" s="83">
        <v>3733.2</v>
      </c>
      <c r="I34" s="48">
        <f>(F34-H34)/H34</f>
        <v>0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1609.5166666666664</v>
      </c>
      <c r="F35" s="83">
        <v>4283.2</v>
      </c>
      <c r="G35" s="48">
        <f t="shared" si="0"/>
        <v>1.6611715732466272</v>
      </c>
      <c r="H35" s="83">
        <v>3524.8</v>
      </c>
      <c r="I35" s="48">
        <f>(F35-H35)/H35</f>
        <v>0.21516114389468893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2008.7716</v>
      </c>
      <c r="F36" s="83">
        <v>6064.6</v>
      </c>
      <c r="G36" s="55">
        <f t="shared" si="0"/>
        <v>2.0190590109896021</v>
      </c>
      <c r="H36" s="83">
        <v>7600</v>
      </c>
      <c r="I36" s="48">
        <f>(F36-H36)/H36</f>
        <v>-0.20202631578947364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6"/>
      <c r="G37" s="6"/>
      <c r="H37" s="6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26790.342222222222</v>
      </c>
      <c r="F38" s="84">
        <v>90833.2</v>
      </c>
      <c r="G38" s="45">
        <f t="shared" si="0"/>
        <v>2.3905203317878896</v>
      </c>
      <c r="H38" s="84">
        <v>93666.6</v>
      </c>
      <c r="I38" s="45">
        <f>(F38-H38)/H38</f>
        <v>-3.024984359419482E-2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5">
        <v>15989.642222222221</v>
      </c>
      <c r="F39" s="85">
        <v>45666.6</v>
      </c>
      <c r="G39" s="51">
        <f t="shared" si="0"/>
        <v>1.8560113706942787</v>
      </c>
      <c r="H39" s="85">
        <v>46866.6</v>
      </c>
      <c r="I39" s="51">
        <f>(F39-H39)/H39</f>
        <v>-2.5604588342230929E-2</v>
      </c>
    </row>
    <row r="40" spans="1:9" x14ac:dyDescent="0.25">
      <c r="F40" s="95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61" t="s">
        <v>204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223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62" t="s">
        <v>3</v>
      </c>
      <c r="B12" s="168"/>
      <c r="C12" s="170" t="s">
        <v>0</v>
      </c>
      <c r="D12" s="164" t="s">
        <v>222</v>
      </c>
      <c r="E12" s="172" t="s">
        <v>224</v>
      </c>
      <c r="F12" s="179" t="s">
        <v>186</v>
      </c>
      <c r="G12" s="164" t="s">
        <v>219</v>
      </c>
      <c r="H12" s="181" t="s">
        <v>225</v>
      </c>
      <c r="I12" s="177" t="s">
        <v>196</v>
      </c>
    </row>
    <row r="13" spans="1:9" ht="39.75" customHeight="1" thickBot="1" x14ac:dyDescent="0.25">
      <c r="A13" s="163"/>
      <c r="B13" s="169"/>
      <c r="C13" s="171"/>
      <c r="D13" s="165"/>
      <c r="E13" s="173"/>
      <c r="F13" s="180"/>
      <c r="G13" s="165"/>
      <c r="H13" s="182"/>
      <c r="I13" s="17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2193.8000000000002</v>
      </c>
      <c r="E15" s="83">
        <v>2183.1999999999998</v>
      </c>
      <c r="F15" s="67">
        <f t="shared" ref="F15:F30" si="0">D15-E15</f>
        <v>10.600000000000364</v>
      </c>
      <c r="G15" s="42">
        <v>1184.58</v>
      </c>
      <c r="H15" s="66">
        <f>AVERAGE(D15:E15)</f>
        <v>2188.5</v>
      </c>
      <c r="I15" s="69">
        <f>(H15-G15)/G15</f>
        <v>0.84749024970875764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3077.5555555555557</v>
      </c>
      <c r="E16" s="83">
        <v>2483.1999999999998</v>
      </c>
      <c r="F16" s="71">
        <f t="shared" si="0"/>
        <v>594.35555555555584</v>
      </c>
      <c r="G16" s="46">
        <v>1399.7045111111111</v>
      </c>
      <c r="H16" s="68">
        <f t="shared" ref="H16:H30" si="1">AVERAGE(D16:E16)</f>
        <v>2780.3777777777777</v>
      </c>
      <c r="I16" s="72">
        <f t="shared" ref="I16:I39" si="2">(H16-G16)/G16</f>
        <v>0.98640338421904705</v>
      </c>
    </row>
    <row r="17" spans="1:9" ht="16.5" x14ac:dyDescent="0.3">
      <c r="A17" s="37"/>
      <c r="B17" s="34" t="s">
        <v>6</v>
      </c>
      <c r="C17" s="15" t="s">
        <v>165</v>
      </c>
      <c r="D17" s="47">
        <v>2360.8888888888887</v>
      </c>
      <c r="E17" s="83">
        <v>2399.8000000000002</v>
      </c>
      <c r="F17" s="71">
        <f t="shared" si="0"/>
        <v>-38.911111111111495</v>
      </c>
      <c r="G17" s="46">
        <v>1315.39356</v>
      </c>
      <c r="H17" s="68">
        <f t="shared" si="1"/>
        <v>2380.3444444444444</v>
      </c>
      <c r="I17" s="72">
        <f t="shared" si="2"/>
        <v>0.80960627817308495</v>
      </c>
    </row>
    <row r="18" spans="1:9" ht="16.5" x14ac:dyDescent="0.3">
      <c r="A18" s="37"/>
      <c r="B18" s="34" t="s">
        <v>7</v>
      </c>
      <c r="C18" s="15" t="s">
        <v>166</v>
      </c>
      <c r="D18" s="47">
        <v>2499</v>
      </c>
      <c r="E18" s="83">
        <v>2266.6</v>
      </c>
      <c r="F18" s="71">
        <f t="shared" si="0"/>
        <v>232.40000000000009</v>
      </c>
      <c r="G18" s="46">
        <v>730.52660000000003</v>
      </c>
      <c r="H18" s="68">
        <f t="shared" si="1"/>
        <v>2382.8000000000002</v>
      </c>
      <c r="I18" s="72">
        <f t="shared" si="2"/>
        <v>2.2617566560889091</v>
      </c>
    </row>
    <row r="19" spans="1:9" ht="16.5" x14ac:dyDescent="0.3">
      <c r="A19" s="37"/>
      <c r="B19" s="34" t="s">
        <v>8</v>
      </c>
      <c r="C19" s="15" t="s">
        <v>167</v>
      </c>
      <c r="D19" s="47">
        <v>4779.75</v>
      </c>
      <c r="E19" s="83">
        <v>4566.6000000000004</v>
      </c>
      <c r="F19" s="71">
        <f t="shared" si="0"/>
        <v>213.14999999999964</v>
      </c>
      <c r="G19" s="46">
        <v>2410.2865999999999</v>
      </c>
      <c r="H19" s="68">
        <f t="shared" si="1"/>
        <v>4673.1750000000002</v>
      </c>
      <c r="I19" s="72">
        <f t="shared" si="2"/>
        <v>0.93884619364352784</v>
      </c>
    </row>
    <row r="20" spans="1:9" ht="16.5" x14ac:dyDescent="0.3">
      <c r="A20" s="37"/>
      <c r="B20" s="34" t="s">
        <v>9</v>
      </c>
      <c r="C20" s="15" t="s">
        <v>168</v>
      </c>
      <c r="D20" s="47">
        <v>5399.8</v>
      </c>
      <c r="E20" s="83">
        <v>4066.6</v>
      </c>
      <c r="F20" s="71">
        <f t="shared" si="0"/>
        <v>1333.2000000000003</v>
      </c>
      <c r="G20" s="46">
        <v>1497.5500000000002</v>
      </c>
      <c r="H20" s="68">
        <f t="shared" si="1"/>
        <v>4733.2</v>
      </c>
      <c r="I20" s="72">
        <f t="shared" si="2"/>
        <v>2.1606290274114381</v>
      </c>
    </row>
    <row r="21" spans="1:9" ht="16.5" x14ac:dyDescent="0.3">
      <c r="A21" s="37"/>
      <c r="B21" s="34" t="s">
        <v>10</v>
      </c>
      <c r="C21" s="15" t="s">
        <v>169</v>
      </c>
      <c r="D21" s="47">
        <v>3320</v>
      </c>
      <c r="E21" s="83">
        <v>2433.1999999999998</v>
      </c>
      <c r="F21" s="71">
        <f t="shared" si="0"/>
        <v>886.80000000000018</v>
      </c>
      <c r="G21" s="46">
        <v>1319.3234</v>
      </c>
      <c r="H21" s="68">
        <f t="shared" si="1"/>
        <v>2876.6</v>
      </c>
      <c r="I21" s="72">
        <f t="shared" si="2"/>
        <v>1.1803600239334797</v>
      </c>
    </row>
    <row r="22" spans="1:9" ht="16.5" x14ac:dyDescent="0.3">
      <c r="A22" s="37"/>
      <c r="B22" s="34" t="s">
        <v>11</v>
      </c>
      <c r="C22" s="15" t="s">
        <v>170</v>
      </c>
      <c r="D22" s="47">
        <v>694.8</v>
      </c>
      <c r="E22" s="83">
        <v>490</v>
      </c>
      <c r="F22" s="71">
        <f t="shared" si="0"/>
        <v>204.79999999999995</v>
      </c>
      <c r="G22" s="46">
        <v>399.3</v>
      </c>
      <c r="H22" s="68">
        <f t="shared" si="1"/>
        <v>592.4</v>
      </c>
      <c r="I22" s="72">
        <f t="shared" si="2"/>
        <v>0.4835962935136488</v>
      </c>
    </row>
    <row r="23" spans="1:9" ht="16.5" x14ac:dyDescent="0.3">
      <c r="A23" s="37"/>
      <c r="B23" s="34" t="s">
        <v>12</v>
      </c>
      <c r="C23" s="15" t="s">
        <v>171</v>
      </c>
      <c r="D23" s="47">
        <v>685</v>
      </c>
      <c r="E23" s="83">
        <v>543.20000000000005</v>
      </c>
      <c r="F23" s="71">
        <f t="shared" si="0"/>
        <v>141.79999999999995</v>
      </c>
      <c r="G23" s="46">
        <v>492.14</v>
      </c>
      <c r="H23" s="68">
        <f t="shared" si="1"/>
        <v>614.1</v>
      </c>
      <c r="I23" s="72">
        <f t="shared" si="2"/>
        <v>0.24781566220994034</v>
      </c>
    </row>
    <row r="24" spans="1:9" ht="16.5" x14ac:dyDescent="0.3">
      <c r="A24" s="37"/>
      <c r="B24" s="34" t="s">
        <v>13</v>
      </c>
      <c r="C24" s="15" t="s">
        <v>172</v>
      </c>
      <c r="D24" s="47">
        <v>754.8</v>
      </c>
      <c r="E24" s="83">
        <v>485</v>
      </c>
      <c r="F24" s="71">
        <f t="shared" si="0"/>
        <v>269.79999999999995</v>
      </c>
      <c r="G24" s="46">
        <v>482.33339999999998</v>
      </c>
      <c r="H24" s="68">
        <f t="shared" si="1"/>
        <v>619.9</v>
      </c>
      <c r="I24" s="72">
        <f t="shared" si="2"/>
        <v>0.28521060328809905</v>
      </c>
    </row>
    <row r="25" spans="1:9" ht="16.5" x14ac:dyDescent="0.3">
      <c r="A25" s="37"/>
      <c r="B25" s="34" t="s">
        <v>14</v>
      </c>
      <c r="C25" s="15" t="s">
        <v>173</v>
      </c>
      <c r="D25" s="47">
        <v>989.8</v>
      </c>
      <c r="E25" s="83">
        <v>733.2</v>
      </c>
      <c r="F25" s="71">
        <f t="shared" si="0"/>
        <v>256.59999999999991</v>
      </c>
      <c r="G25" s="46">
        <v>510.73340000000002</v>
      </c>
      <c r="H25" s="68">
        <f t="shared" si="1"/>
        <v>861.5</v>
      </c>
      <c r="I25" s="72">
        <f t="shared" si="2"/>
        <v>0.6867900160827547</v>
      </c>
    </row>
    <row r="26" spans="1:9" ht="16.5" x14ac:dyDescent="0.3">
      <c r="A26" s="37"/>
      <c r="B26" s="34" t="s">
        <v>15</v>
      </c>
      <c r="C26" s="15" t="s">
        <v>174</v>
      </c>
      <c r="D26" s="47">
        <v>2399.8000000000002</v>
      </c>
      <c r="E26" s="83">
        <v>2100</v>
      </c>
      <c r="F26" s="71">
        <f t="shared" si="0"/>
        <v>299.80000000000018</v>
      </c>
      <c r="G26" s="46">
        <v>1242.7665999999999</v>
      </c>
      <c r="H26" s="68">
        <f t="shared" si="1"/>
        <v>2249.9</v>
      </c>
      <c r="I26" s="72">
        <f t="shared" si="2"/>
        <v>0.81039625622381561</v>
      </c>
    </row>
    <row r="27" spans="1:9" ht="16.5" x14ac:dyDescent="0.3">
      <c r="A27" s="37"/>
      <c r="B27" s="34" t="s">
        <v>16</v>
      </c>
      <c r="C27" s="15" t="s">
        <v>175</v>
      </c>
      <c r="D27" s="47">
        <v>784.8</v>
      </c>
      <c r="E27" s="83">
        <v>556.6</v>
      </c>
      <c r="F27" s="71">
        <f t="shared" si="0"/>
        <v>228.19999999999993</v>
      </c>
      <c r="G27" s="46">
        <v>492.83339999999998</v>
      </c>
      <c r="H27" s="68">
        <f t="shared" si="1"/>
        <v>670.7</v>
      </c>
      <c r="I27" s="72">
        <f t="shared" si="2"/>
        <v>0.36090613988418818</v>
      </c>
    </row>
    <row r="28" spans="1:9" ht="16.5" x14ac:dyDescent="0.3">
      <c r="A28" s="37"/>
      <c r="B28" s="34" t="s">
        <v>17</v>
      </c>
      <c r="C28" s="15" t="s">
        <v>176</v>
      </c>
      <c r="D28" s="47">
        <v>1620</v>
      </c>
      <c r="E28" s="83">
        <v>1925</v>
      </c>
      <c r="F28" s="71">
        <f t="shared" si="0"/>
        <v>-305</v>
      </c>
      <c r="G28" s="46">
        <v>1009.665</v>
      </c>
      <c r="H28" s="68">
        <f t="shared" si="1"/>
        <v>1772.5</v>
      </c>
      <c r="I28" s="72">
        <f t="shared" si="2"/>
        <v>0.75553277572264077</v>
      </c>
    </row>
    <row r="29" spans="1:9" ht="16.5" x14ac:dyDescent="0.3">
      <c r="A29" s="37"/>
      <c r="B29" s="34" t="s">
        <v>18</v>
      </c>
      <c r="C29" s="15" t="s">
        <v>177</v>
      </c>
      <c r="D29" s="47">
        <v>3312.4250000000002</v>
      </c>
      <c r="E29" s="83">
        <v>3188.2</v>
      </c>
      <c r="F29" s="71">
        <f t="shared" si="0"/>
        <v>124.22500000000036</v>
      </c>
      <c r="G29" s="46">
        <v>1400.3027777777777</v>
      </c>
      <c r="H29" s="68">
        <f t="shared" si="1"/>
        <v>3250.3125</v>
      </c>
      <c r="I29" s="72">
        <f t="shared" si="2"/>
        <v>1.321149791017419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1995</v>
      </c>
      <c r="E30" s="94">
        <v>2350</v>
      </c>
      <c r="F30" s="74">
        <f t="shared" si="0"/>
        <v>-355</v>
      </c>
      <c r="G30" s="49">
        <v>1110.2934</v>
      </c>
      <c r="H30" s="106">
        <f t="shared" si="1"/>
        <v>2172.5</v>
      </c>
      <c r="I30" s="75">
        <f t="shared" si="2"/>
        <v>0.9566900064433419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76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4849.8</v>
      </c>
      <c r="E32" s="83">
        <v>3966.6</v>
      </c>
      <c r="F32" s="67">
        <f>D32-E32</f>
        <v>883.20000000000027</v>
      </c>
      <c r="G32" s="54">
        <v>2084.9034000000001</v>
      </c>
      <c r="H32" s="68">
        <f>AVERAGE(D32:E32)</f>
        <v>4408.2</v>
      </c>
      <c r="I32" s="78">
        <f t="shared" si="2"/>
        <v>1.1143425637849693</v>
      </c>
    </row>
    <row r="33" spans="1:9" ht="16.5" x14ac:dyDescent="0.3">
      <c r="A33" s="37"/>
      <c r="B33" s="34" t="s">
        <v>27</v>
      </c>
      <c r="C33" s="15" t="s">
        <v>180</v>
      </c>
      <c r="D33" s="47">
        <v>4675</v>
      </c>
      <c r="E33" s="83">
        <v>3683.2</v>
      </c>
      <c r="F33" s="79">
        <f>D33-E33</f>
        <v>991.80000000000018</v>
      </c>
      <c r="G33" s="46">
        <v>1959.4834000000001</v>
      </c>
      <c r="H33" s="68">
        <f>AVERAGE(D33:E33)</f>
        <v>4179.1000000000004</v>
      </c>
      <c r="I33" s="72">
        <f t="shared" si="2"/>
        <v>1.1327560110996604</v>
      </c>
    </row>
    <row r="34" spans="1:9" ht="16.5" x14ac:dyDescent="0.3">
      <c r="A34" s="37"/>
      <c r="B34" s="39" t="s">
        <v>28</v>
      </c>
      <c r="C34" s="15" t="s">
        <v>181</v>
      </c>
      <c r="D34" s="47">
        <v>4100</v>
      </c>
      <c r="E34" s="83">
        <v>3733.2</v>
      </c>
      <c r="F34" s="71">
        <f>D34-E34</f>
        <v>366.80000000000018</v>
      </c>
      <c r="G34" s="46">
        <v>1782.845</v>
      </c>
      <c r="H34" s="68">
        <f>AVERAGE(D34:E34)</f>
        <v>3916.6</v>
      </c>
      <c r="I34" s="72">
        <f t="shared" si="2"/>
        <v>1.1968258597915131</v>
      </c>
    </row>
    <row r="35" spans="1:9" ht="16.5" x14ac:dyDescent="0.3">
      <c r="A35" s="37"/>
      <c r="B35" s="34" t="s">
        <v>29</v>
      </c>
      <c r="C35" s="15" t="s">
        <v>182</v>
      </c>
      <c r="D35" s="47">
        <v>5607.1428571428569</v>
      </c>
      <c r="E35" s="83">
        <v>4283.2</v>
      </c>
      <c r="F35" s="79">
        <f>D35-E35</f>
        <v>1323.9428571428571</v>
      </c>
      <c r="G35" s="46">
        <v>1609.5166666666664</v>
      </c>
      <c r="H35" s="68">
        <f>AVERAGE(D35:E35)</f>
        <v>4945.1714285714279</v>
      </c>
      <c r="I35" s="72">
        <f t="shared" si="2"/>
        <v>2.0724574221483234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6949.8</v>
      </c>
      <c r="E36" s="83">
        <v>6064.6</v>
      </c>
      <c r="F36" s="71">
        <f>D36-E36</f>
        <v>885.19999999999982</v>
      </c>
      <c r="G36" s="49">
        <v>2008.7716</v>
      </c>
      <c r="H36" s="68">
        <f>AVERAGE(D36:E36)</f>
        <v>6507.2000000000007</v>
      </c>
      <c r="I36" s="80">
        <f t="shared" si="2"/>
        <v>2.2393926716208057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41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104355.42857142857</v>
      </c>
      <c r="E38" s="84">
        <v>90833.2</v>
      </c>
      <c r="F38" s="67">
        <f>D38-E38</f>
        <v>13522.228571428568</v>
      </c>
      <c r="G38" s="46">
        <v>26790.342222222222</v>
      </c>
      <c r="H38" s="67">
        <f>AVERAGE(D38:E38)</f>
        <v>97594.314285714281</v>
      </c>
      <c r="I38" s="78">
        <f t="shared" si="2"/>
        <v>2.6428916613376119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41285.428571428572</v>
      </c>
      <c r="E39" s="85">
        <v>45666.6</v>
      </c>
      <c r="F39" s="74">
        <f>D39-E39</f>
        <v>-4381.1714285714261</v>
      </c>
      <c r="G39" s="46">
        <v>15989.642222222221</v>
      </c>
      <c r="H39" s="81">
        <f>AVERAGE(D39:E39)</f>
        <v>43476.014285714286</v>
      </c>
      <c r="I39" s="75">
        <f t="shared" si="2"/>
        <v>1.7190110748877059</v>
      </c>
    </row>
    <row r="40" spans="1:9" ht="15.75" customHeight="1" thickBot="1" x14ac:dyDescent="0.25">
      <c r="A40" s="174"/>
      <c r="B40" s="175"/>
      <c r="C40" s="176"/>
      <c r="D40" s="86">
        <f>SUM(D15:D39)</f>
        <v>208689.81944444444</v>
      </c>
      <c r="E40" s="86">
        <f>SUM(E15:E39)</f>
        <v>191001</v>
      </c>
      <c r="F40" s="86">
        <f>SUM(F15:F39)</f>
        <v>17688.819444444445</v>
      </c>
      <c r="G40" s="86">
        <f>SUM(G15:G39)</f>
        <v>69223.23715999999</v>
      </c>
      <c r="H40" s="86">
        <f>AVERAGE(D40:E40)</f>
        <v>199845.40972222222</v>
      </c>
      <c r="I40" s="75">
        <f>(H40-G40)/G40</f>
        <v>1.8869700106671845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A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62" t="s">
        <v>3</v>
      </c>
      <c r="B13" s="168"/>
      <c r="C13" s="170" t="s">
        <v>0</v>
      </c>
      <c r="D13" s="164" t="s">
        <v>23</v>
      </c>
      <c r="E13" s="164" t="s">
        <v>219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3.75" customHeight="1" thickBot="1" x14ac:dyDescent="0.25">
      <c r="A14" s="163"/>
      <c r="B14" s="169"/>
      <c r="C14" s="171"/>
      <c r="D14" s="184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1184.58</v>
      </c>
      <c r="F16" s="42">
        <v>2188.5</v>
      </c>
      <c r="G16" s="21">
        <f>(F16-E16)/E16</f>
        <v>0.84749024970875764</v>
      </c>
      <c r="H16" s="42">
        <v>2170.1999999999998</v>
      </c>
      <c r="I16" s="21">
        <f>(F16-H16)/H16</f>
        <v>8.432402543544458E-3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1399.7045111111111</v>
      </c>
      <c r="F17" s="46">
        <v>2780.3777777777777</v>
      </c>
      <c r="G17" s="21">
        <f t="shared" ref="G17:G80" si="0">(F17-E17)/E17</f>
        <v>0.98640338421904705</v>
      </c>
      <c r="H17" s="46">
        <v>2666.4555555555557</v>
      </c>
      <c r="I17" s="21">
        <f>(F17-H17)/H17</f>
        <v>4.2724215667073552E-2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1315.39356</v>
      </c>
      <c r="F18" s="46">
        <v>2380.3444444444444</v>
      </c>
      <c r="G18" s="21">
        <f t="shared" si="0"/>
        <v>0.80960627817308495</v>
      </c>
      <c r="H18" s="46">
        <v>2220.1333333333332</v>
      </c>
      <c r="I18" s="21">
        <f t="shared" ref="I18:I31" si="1">(F18-H18)/H18</f>
        <v>7.2162833063079343E-2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730.52660000000003</v>
      </c>
      <c r="F19" s="46">
        <v>2382.8000000000002</v>
      </c>
      <c r="G19" s="21">
        <f t="shared" si="0"/>
        <v>2.2617566560889091</v>
      </c>
      <c r="H19" s="46">
        <v>2416</v>
      </c>
      <c r="I19" s="21">
        <f t="shared" si="1"/>
        <v>-1.3741721854304561E-2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2410.2865999999999</v>
      </c>
      <c r="F20" s="46">
        <v>4673.1750000000002</v>
      </c>
      <c r="G20" s="21">
        <f>(F20-E20)/E20</f>
        <v>0.93884619364352784</v>
      </c>
      <c r="H20" s="46">
        <v>4380.05</v>
      </c>
      <c r="I20" s="21">
        <f t="shared" si="1"/>
        <v>6.6922752023378732E-2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1497.5500000000002</v>
      </c>
      <c r="F21" s="46">
        <v>4733.2</v>
      </c>
      <c r="G21" s="21">
        <f t="shared" si="0"/>
        <v>2.1606290274114381</v>
      </c>
      <c r="H21" s="46">
        <v>4333.2</v>
      </c>
      <c r="I21" s="21">
        <f t="shared" si="1"/>
        <v>9.2310532631773287E-2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1319.3234</v>
      </c>
      <c r="F22" s="46">
        <v>2876.6</v>
      </c>
      <c r="G22" s="21">
        <f t="shared" si="0"/>
        <v>1.1803600239334797</v>
      </c>
      <c r="H22" s="46">
        <v>2591.6</v>
      </c>
      <c r="I22" s="21">
        <f t="shared" si="1"/>
        <v>0.10997067448680352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399.3</v>
      </c>
      <c r="F23" s="46">
        <v>592.4</v>
      </c>
      <c r="G23" s="21">
        <f t="shared" si="0"/>
        <v>0.4835962935136488</v>
      </c>
      <c r="H23" s="46">
        <v>609</v>
      </c>
      <c r="I23" s="21">
        <f t="shared" si="1"/>
        <v>-2.7257799671592812E-2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492.14</v>
      </c>
      <c r="F24" s="46">
        <v>614.1</v>
      </c>
      <c r="G24" s="21">
        <f t="shared" si="0"/>
        <v>0.24781566220994034</v>
      </c>
      <c r="H24" s="46">
        <v>643.29999999999995</v>
      </c>
      <c r="I24" s="21">
        <f t="shared" si="1"/>
        <v>-4.5390952899113844E-2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482.33339999999998</v>
      </c>
      <c r="F25" s="46">
        <v>619.9</v>
      </c>
      <c r="G25" s="21">
        <f t="shared" si="0"/>
        <v>0.28521060328809905</v>
      </c>
      <c r="H25" s="46">
        <v>629.1</v>
      </c>
      <c r="I25" s="21">
        <f t="shared" si="1"/>
        <v>-1.462406612621212E-2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510.73340000000002</v>
      </c>
      <c r="F26" s="46">
        <v>861.5</v>
      </c>
      <c r="G26" s="21">
        <f t="shared" si="0"/>
        <v>0.6867900160827547</v>
      </c>
      <c r="H26" s="46">
        <v>896</v>
      </c>
      <c r="I26" s="21">
        <f t="shared" si="1"/>
        <v>-3.8504464285714288E-2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1242.7665999999999</v>
      </c>
      <c r="F27" s="46">
        <v>2249.9</v>
      </c>
      <c r="G27" s="21">
        <f t="shared" si="0"/>
        <v>0.81039625622381561</v>
      </c>
      <c r="H27" s="46">
        <v>2140.3000000000002</v>
      </c>
      <c r="I27" s="21">
        <f t="shared" si="1"/>
        <v>5.1207774611035789E-2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492.83339999999998</v>
      </c>
      <c r="F28" s="46">
        <v>670.7</v>
      </c>
      <c r="G28" s="21">
        <f t="shared" si="0"/>
        <v>0.36090613988418818</v>
      </c>
      <c r="H28" s="46">
        <v>682.01111111111106</v>
      </c>
      <c r="I28" s="21">
        <f t="shared" si="1"/>
        <v>-1.6584936706798385E-2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1009.665</v>
      </c>
      <c r="F29" s="46">
        <v>1772.5</v>
      </c>
      <c r="G29" s="21">
        <f t="shared" si="0"/>
        <v>0.75553277572264077</v>
      </c>
      <c r="H29" s="46">
        <v>1608.3</v>
      </c>
      <c r="I29" s="21">
        <f t="shared" si="1"/>
        <v>0.10209538021513402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1400.3027777777777</v>
      </c>
      <c r="F30" s="46">
        <v>3250.3125</v>
      </c>
      <c r="G30" s="21">
        <f t="shared" si="0"/>
        <v>1.321149791017419</v>
      </c>
      <c r="H30" s="46">
        <v>3210.3125</v>
      </c>
      <c r="I30" s="21">
        <f t="shared" si="1"/>
        <v>1.2459846198773484E-2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1110.2934</v>
      </c>
      <c r="F31" s="49">
        <v>2172.5</v>
      </c>
      <c r="G31" s="23">
        <f t="shared" si="0"/>
        <v>0.9566900064433419</v>
      </c>
      <c r="H31" s="49">
        <v>1946.1</v>
      </c>
      <c r="I31" s="23">
        <f t="shared" si="1"/>
        <v>0.11633523457170757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2084.9034000000001</v>
      </c>
      <c r="F33" s="54">
        <v>4408.2</v>
      </c>
      <c r="G33" s="21">
        <f t="shared" si="0"/>
        <v>1.1143425637849693</v>
      </c>
      <c r="H33" s="54">
        <v>3979</v>
      </c>
      <c r="I33" s="21">
        <f>(F33-H33)/H33</f>
        <v>0.10786629806484037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1959.4834000000001</v>
      </c>
      <c r="F34" s="46">
        <v>4179.1000000000004</v>
      </c>
      <c r="G34" s="21">
        <f t="shared" si="0"/>
        <v>1.1327560110996604</v>
      </c>
      <c r="H34" s="46">
        <v>3695.7</v>
      </c>
      <c r="I34" s="21">
        <f>(F34-H34)/H34</f>
        <v>0.13080066022675016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1782.845</v>
      </c>
      <c r="F35" s="46">
        <v>3916.6</v>
      </c>
      <c r="G35" s="21">
        <f t="shared" si="0"/>
        <v>1.1968258597915131</v>
      </c>
      <c r="H35" s="46">
        <v>4255.4888888888891</v>
      </c>
      <c r="I35" s="21">
        <f>(F35-H35)/H35</f>
        <v>-7.9635712308809073E-2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1609.5166666666664</v>
      </c>
      <c r="F36" s="46">
        <v>4945.1714285714279</v>
      </c>
      <c r="G36" s="21">
        <f t="shared" si="0"/>
        <v>2.0724574221483234</v>
      </c>
      <c r="H36" s="46">
        <v>4512.3999999999996</v>
      </c>
      <c r="I36" s="21">
        <f>(F36-H36)/H36</f>
        <v>9.5907151088429288E-2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2008.7716</v>
      </c>
      <c r="F37" s="49">
        <v>6507.2000000000007</v>
      </c>
      <c r="G37" s="23">
        <f t="shared" si="0"/>
        <v>2.2393926716208057</v>
      </c>
      <c r="H37" s="49">
        <v>7456.125</v>
      </c>
      <c r="I37" s="23">
        <f>(F37-H37)/H37</f>
        <v>-0.12726785025733867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31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26790.342222222222</v>
      </c>
      <c r="F39" s="46">
        <v>97594.314285714281</v>
      </c>
      <c r="G39" s="21">
        <f t="shared" si="0"/>
        <v>2.6428916613376119</v>
      </c>
      <c r="H39" s="46">
        <v>102189.58571428573</v>
      </c>
      <c r="I39" s="21">
        <f t="shared" ref="I39:I44" si="2">(F39-H39)/H39</f>
        <v>-4.4968099209438762E-2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15989.642222222221</v>
      </c>
      <c r="F40" s="46">
        <v>43476.014285714286</v>
      </c>
      <c r="G40" s="21">
        <f t="shared" si="0"/>
        <v>1.7190110748877059</v>
      </c>
      <c r="H40" s="46">
        <v>46245.675000000003</v>
      </c>
      <c r="I40" s="21">
        <f t="shared" si="2"/>
        <v>-5.9890156523517438E-2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11909.75</v>
      </c>
      <c r="F41" s="57">
        <v>25646.666666666668</v>
      </c>
      <c r="G41" s="21">
        <f t="shared" si="0"/>
        <v>1.153417717976168</v>
      </c>
      <c r="H41" s="57">
        <v>25982.857142857141</v>
      </c>
      <c r="I41" s="21">
        <f t="shared" si="2"/>
        <v>-1.2938934095740675E-2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5544.9733333333334</v>
      </c>
      <c r="F42" s="47">
        <v>11644</v>
      </c>
      <c r="G42" s="21">
        <f t="shared" si="0"/>
        <v>1.0999199274778597</v>
      </c>
      <c r="H42" s="47">
        <v>11044.333333333334</v>
      </c>
      <c r="I42" s="21">
        <f t="shared" si="2"/>
        <v>5.429632088854007E-2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10011.933333333332</v>
      </c>
      <c r="F43" s="47">
        <v>10666</v>
      </c>
      <c r="G43" s="21">
        <f t="shared" si="0"/>
        <v>6.5328707742094524E-2</v>
      </c>
      <c r="H43" s="47">
        <v>16966.666666666668</v>
      </c>
      <c r="I43" s="21">
        <f t="shared" si="2"/>
        <v>-0.3713555992141454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217</v>
      </c>
      <c r="E44" s="50">
        <v>12686.333333333332</v>
      </c>
      <c r="F44" s="50">
        <v>20863</v>
      </c>
      <c r="G44" s="31">
        <f t="shared" si="0"/>
        <v>0.64452560498173905</v>
      </c>
      <c r="H44" s="50">
        <v>26940</v>
      </c>
      <c r="I44" s="31">
        <f t="shared" si="2"/>
        <v>-0.22557535263548625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9"/>
      <c r="G45" s="41"/>
      <c r="H45" s="12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6075.7277777777772</v>
      </c>
      <c r="F46" s="43">
        <v>15127.777777777777</v>
      </c>
      <c r="G46" s="21">
        <f t="shared" si="0"/>
        <v>1.4898708979536974</v>
      </c>
      <c r="H46" s="43">
        <v>17797.8</v>
      </c>
      <c r="I46" s="21">
        <f t="shared" ref="I46:I51" si="3">(F46-H46)/H46</f>
        <v>-0.15001979021127454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6035.6</v>
      </c>
      <c r="F47" s="47">
        <v>10035.799999999999</v>
      </c>
      <c r="G47" s="21">
        <f t="shared" si="0"/>
        <v>0.66276757903108208</v>
      </c>
      <c r="H47" s="47">
        <v>10042.555555555555</v>
      </c>
      <c r="I47" s="21">
        <f t="shared" si="3"/>
        <v>-6.726928736598617E-4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19049.599999999999</v>
      </c>
      <c r="F48" s="47">
        <v>36517.857142857145</v>
      </c>
      <c r="G48" s="21">
        <f t="shared" si="0"/>
        <v>0.91698813323414385</v>
      </c>
      <c r="H48" s="47">
        <v>36478.571428571428</v>
      </c>
      <c r="I48" s="21">
        <f t="shared" si="3"/>
        <v>1.0769532014882389E-3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18004.323216666668</v>
      </c>
      <c r="F49" s="47">
        <v>56244.166666666664</v>
      </c>
      <c r="G49" s="21">
        <f t="shared" si="0"/>
        <v>2.123925625518722</v>
      </c>
      <c r="H49" s="47">
        <v>56244.166666666664</v>
      </c>
      <c r="I49" s="21">
        <f t="shared" si="3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2251.5333333333338</v>
      </c>
      <c r="F50" s="47">
        <v>5375.6</v>
      </c>
      <c r="G50" s="21">
        <f t="shared" si="0"/>
        <v>1.3875284990969114</v>
      </c>
      <c r="H50" s="47">
        <v>5375.6</v>
      </c>
      <c r="I50" s="21">
        <f t="shared" si="3"/>
        <v>0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27866</v>
      </c>
      <c r="F51" s="50">
        <v>51223.25</v>
      </c>
      <c r="G51" s="31">
        <f t="shared" si="0"/>
        <v>0.83819888035598933</v>
      </c>
      <c r="H51" s="50">
        <v>51223.25</v>
      </c>
      <c r="I51" s="31">
        <f t="shared" si="3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7" t="s">
        <v>38</v>
      </c>
      <c r="C53" s="19" t="s">
        <v>115</v>
      </c>
      <c r="D53" s="20" t="s">
        <v>114</v>
      </c>
      <c r="E53" s="43">
        <v>3750</v>
      </c>
      <c r="F53" s="66">
        <v>6498.333333333333</v>
      </c>
      <c r="G53" s="22">
        <f t="shared" si="0"/>
        <v>0.73288888888888881</v>
      </c>
      <c r="H53" s="66">
        <v>6492.5</v>
      </c>
      <c r="I53" s="22">
        <f t="shared" ref="I53:I61" si="4">(F53-H53)/H53</f>
        <v>8.9847259658575745E-4</v>
      </c>
    </row>
    <row r="54" spans="1:9" ht="16.5" x14ac:dyDescent="0.3">
      <c r="A54" s="37"/>
      <c r="B54" s="98" t="s">
        <v>39</v>
      </c>
      <c r="C54" s="15" t="s">
        <v>116</v>
      </c>
      <c r="D54" s="11" t="s">
        <v>114</v>
      </c>
      <c r="E54" s="47">
        <v>3455.5</v>
      </c>
      <c r="F54" s="70">
        <v>16582.857142857141</v>
      </c>
      <c r="G54" s="21">
        <f t="shared" si="0"/>
        <v>3.7989747193914458</v>
      </c>
      <c r="H54" s="70">
        <v>16579</v>
      </c>
      <c r="I54" s="21">
        <f t="shared" si="4"/>
        <v>2.3265232264559369E-4</v>
      </c>
    </row>
    <row r="55" spans="1:9" ht="16.5" x14ac:dyDescent="0.3">
      <c r="A55" s="37"/>
      <c r="B55" s="98" t="s">
        <v>40</v>
      </c>
      <c r="C55" s="15" t="s">
        <v>117</v>
      </c>
      <c r="D55" s="11" t="s">
        <v>114</v>
      </c>
      <c r="E55" s="47">
        <v>2927.95</v>
      </c>
      <c r="F55" s="70">
        <v>10270</v>
      </c>
      <c r="G55" s="21">
        <f t="shared" si="0"/>
        <v>2.5075735582916376</v>
      </c>
      <c r="H55" s="70">
        <v>9233</v>
      </c>
      <c r="I55" s="21">
        <f t="shared" si="4"/>
        <v>0.11231452399003575</v>
      </c>
    </row>
    <row r="56" spans="1:9" ht="16.5" x14ac:dyDescent="0.3">
      <c r="A56" s="37"/>
      <c r="B56" s="98" t="s">
        <v>41</v>
      </c>
      <c r="C56" s="15" t="s">
        <v>118</v>
      </c>
      <c r="D56" s="11" t="s">
        <v>114</v>
      </c>
      <c r="E56" s="47">
        <v>4786.5</v>
      </c>
      <c r="F56" s="70">
        <v>4287.5</v>
      </c>
      <c r="G56" s="21">
        <f t="shared" si="0"/>
        <v>-0.1042515407918103</v>
      </c>
      <c r="H56" s="70">
        <v>5225</v>
      </c>
      <c r="I56" s="21">
        <f t="shared" si="4"/>
        <v>-0.17942583732057416</v>
      </c>
    </row>
    <row r="57" spans="1:9" ht="16.5" x14ac:dyDescent="0.3">
      <c r="A57" s="37"/>
      <c r="B57" s="98" t="s">
        <v>42</v>
      </c>
      <c r="C57" s="15" t="s">
        <v>198</v>
      </c>
      <c r="D57" s="11" t="s">
        <v>114</v>
      </c>
      <c r="E57" s="47">
        <v>2028.1333333333337</v>
      </c>
      <c r="F57" s="104">
        <v>3631.25</v>
      </c>
      <c r="G57" s="21">
        <f t="shared" si="0"/>
        <v>0.79043948458352475</v>
      </c>
      <c r="H57" s="104">
        <v>3621.25</v>
      </c>
      <c r="I57" s="21">
        <f t="shared" si="4"/>
        <v>2.7614773904038659E-3</v>
      </c>
    </row>
    <row r="58" spans="1:9" ht="16.5" customHeight="1" thickBot="1" x14ac:dyDescent="0.35">
      <c r="A58" s="38"/>
      <c r="B58" s="99" t="s">
        <v>43</v>
      </c>
      <c r="C58" s="16" t="s">
        <v>119</v>
      </c>
      <c r="D58" s="12" t="s">
        <v>114</v>
      </c>
      <c r="E58" s="50">
        <v>4524.5377777777776</v>
      </c>
      <c r="F58" s="50">
        <v>12036.333333333334</v>
      </c>
      <c r="G58" s="29">
        <f t="shared" si="0"/>
        <v>1.6602349067455389</v>
      </c>
      <c r="H58" s="50">
        <v>13261.333333333334</v>
      </c>
      <c r="I58" s="29">
        <f t="shared" si="4"/>
        <v>-9.2373818620550968E-2</v>
      </c>
    </row>
    <row r="59" spans="1:9" ht="16.5" x14ac:dyDescent="0.3">
      <c r="A59" s="37"/>
      <c r="B59" s="100" t="s">
        <v>54</v>
      </c>
      <c r="C59" s="14" t="s">
        <v>121</v>
      </c>
      <c r="D59" s="11" t="s">
        <v>120</v>
      </c>
      <c r="E59" s="43">
        <v>4689</v>
      </c>
      <c r="F59" s="68">
        <v>16418.125</v>
      </c>
      <c r="G59" s="21">
        <f t="shared" si="0"/>
        <v>2.5014128812113459</v>
      </c>
      <c r="H59" s="68">
        <v>16405.625</v>
      </c>
      <c r="I59" s="21">
        <f t="shared" si="4"/>
        <v>7.6193378795382676E-4</v>
      </c>
    </row>
    <row r="60" spans="1:9" ht="16.5" x14ac:dyDescent="0.3">
      <c r="A60" s="37"/>
      <c r="B60" s="98" t="s">
        <v>55</v>
      </c>
      <c r="C60" s="15" t="s">
        <v>122</v>
      </c>
      <c r="D60" s="13" t="s">
        <v>120</v>
      </c>
      <c r="E60" s="47">
        <v>4825.8999999999996</v>
      </c>
      <c r="F60" s="70">
        <v>15984.285714285714</v>
      </c>
      <c r="G60" s="21">
        <f t="shared" si="0"/>
        <v>2.3121875120258841</v>
      </c>
      <c r="H60" s="70">
        <v>16127.142857142857</v>
      </c>
      <c r="I60" s="21">
        <f t="shared" si="4"/>
        <v>-8.8581805297192114E-3</v>
      </c>
    </row>
    <row r="61" spans="1:9" ht="16.5" customHeight="1" thickBot="1" x14ac:dyDescent="0.35">
      <c r="A61" s="38"/>
      <c r="B61" s="99" t="s">
        <v>56</v>
      </c>
      <c r="C61" s="16" t="s">
        <v>123</v>
      </c>
      <c r="D61" s="12" t="s">
        <v>120</v>
      </c>
      <c r="E61" s="50">
        <v>20991.428571428572</v>
      </c>
      <c r="F61" s="73">
        <v>58325</v>
      </c>
      <c r="G61" s="29">
        <f t="shared" si="0"/>
        <v>1.778515040152443</v>
      </c>
      <c r="H61" s="73">
        <v>53080</v>
      </c>
      <c r="I61" s="29">
        <f t="shared" si="4"/>
        <v>9.8813112283345897E-2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6377.8</v>
      </c>
      <c r="F63" s="54">
        <v>20629.777777777777</v>
      </c>
      <c r="G63" s="21">
        <f t="shared" si="0"/>
        <v>2.2346228758784812</v>
      </c>
      <c r="H63" s="54">
        <v>20600.333333333332</v>
      </c>
      <c r="I63" s="21">
        <f t="shared" ref="I63:I74" si="5">(F63-H63)/H63</f>
        <v>1.4293188351860934E-3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46523.909523809525</v>
      </c>
      <c r="F64" s="46">
        <v>105957.57142857143</v>
      </c>
      <c r="G64" s="21">
        <f t="shared" si="0"/>
        <v>1.277486404583982</v>
      </c>
      <c r="H64" s="46">
        <v>105957.57142857143</v>
      </c>
      <c r="I64" s="21">
        <f t="shared" si="5"/>
        <v>0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11092.864285714284</v>
      </c>
      <c r="F65" s="46">
        <v>42388</v>
      </c>
      <c r="G65" s="21">
        <f t="shared" si="0"/>
        <v>2.8211952213810556</v>
      </c>
      <c r="H65" s="46">
        <v>42388</v>
      </c>
      <c r="I65" s="21">
        <f t="shared" si="5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7367.3111111111111</v>
      </c>
      <c r="F66" s="46">
        <v>18763.333333333332</v>
      </c>
      <c r="G66" s="21">
        <f t="shared" si="0"/>
        <v>1.5468360233946352</v>
      </c>
      <c r="H66" s="46">
        <v>18977.857142857141</v>
      </c>
      <c r="I66" s="21">
        <f t="shared" si="5"/>
        <v>-1.1303900535712027E-2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3834.9603174603171</v>
      </c>
      <c r="F67" s="46">
        <v>12835</v>
      </c>
      <c r="G67" s="21">
        <f t="shared" si="0"/>
        <v>2.3468403679597687</v>
      </c>
      <c r="H67" s="46">
        <v>13571</v>
      </c>
      <c r="I67" s="21">
        <f t="shared" si="5"/>
        <v>-5.4233291577628767E-2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3243.5</v>
      </c>
      <c r="F68" s="58">
        <v>12969</v>
      </c>
      <c r="G68" s="31">
        <f t="shared" si="0"/>
        <v>2.9984584553722828</v>
      </c>
      <c r="H68" s="58">
        <v>12969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3850.1111111111109</v>
      </c>
      <c r="F70" s="43">
        <v>14629.285714285714</v>
      </c>
      <c r="G70" s="21">
        <f t="shared" si="0"/>
        <v>2.7997048116525187</v>
      </c>
      <c r="H70" s="43">
        <v>14629.285714285714</v>
      </c>
      <c r="I70" s="21">
        <f t="shared" si="5"/>
        <v>0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2796.375</v>
      </c>
      <c r="F71" s="47">
        <v>7731.875</v>
      </c>
      <c r="G71" s="21">
        <f t="shared" si="0"/>
        <v>1.7649635689061731</v>
      </c>
      <c r="H71" s="47">
        <v>7731.875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1315.1388888888887</v>
      </c>
      <c r="F72" s="47">
        <v>2067.6666666666665</v>
      </c>
      <c r="G72" s="21">
        <f t="shared" si="0"/>
        <v>0.57220403421691846</v>
      </c>
      <c r="H72" s="47">
        <v>2230.75</v>
      </c>
      <c r="I72" s="21">
        <f t="shared" si="5"/>
        <v>-7.3106952071425965E-2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2254.7142857142858</v>
      </c>
      <c r="F73" s="47">
        <v>9462.5</v>
      </c>
      <c r="G73" s="21">
        <f t="shared" si="0"/>
        <v>3.1967623392257489</v>
      </c>
      <c r="H73" s="47">
        <v>9462.5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1657.4666666666665</v>
      </c>
      <c r="F74" s="50">
        <v>7602.5</v>
      </c>
      <c r="G74" s="21">
        <f t="shared" si="0"/>
        <v>3.5868192422170386</v>
      </c>
      <c r="H74" s="50">
        <v>7737.2222222222226</v>
      </c>
      <c r="I74" s="21">
        <f t="shared" si="5"/>
        <v>-1.7412220865943902E-2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1458</v>
      </c>
      <c r="F76" s="43">
        <v>4180.833333333333</v>
      </c>
      <c r="G76" s="22">
        <f t="shared" si="0"/>
        <v>1.8675125743026975</v>
      </c>
      <c r="H76" s="43">
        <v>4559.166666666667</v>
      </c>
      <c r="I76" s="22">
        <f t="shared" ref="I76:I82" si="6">(F76-H76)/H76</f>
        <v>-8.2983001279473709E-2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1192.4444444444446</v>
      </c>
      <c r="F77" s="32">
        <v>3359.1666666666665</v>
      </c>
      <c r="G77" s="21">
        <f t="shared" si="0"/>
        <v>1.8170424897502788</v>
      </c>
      <c r="H77" s="32">
        <v>3363.75</v>
      </c>
      <c r="I77" s="21">
        <f t="shared" si="6"/>
        <v>-1.3625665799579293E-3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922.61785714285725</v>
      </c>
      <c r="F78" s="47">
        <v>1944.6666666666667</v>
      </c>
      <c r="G78" s="21">
        <f t="shared" si="0"/>
        <v>1.1077704616393051</v>
      </c>
      <c r="H78" s="47">
        <v>1777.5</v>
      </c>
      <c r="I78" s="21">
        <f t="shared" si="6"/>
        <v>9.4045944678856117E-2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1510.72</v>
      </c>
      <c r="F79" s="47">
        <v>5404.4444444444443</v>
      </c>
      <c r="G79" s="21">
        <f t="shared" si="0"/>
        <v>2.5773965026242083</v>
      </c>
      <c r="H79" s="47">
        <v>5404.4444444444443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1922.6</v>
      </c>
      <c r="F80" s="61">
        <v>5479.2222222222226</v>
      </c>
      <c r="G80" s="21">
        <f t="shared" si="0"/>
        <v>1.8499023313337266</v>
      </c>
      <c r="H80" s="61">
        <v>5673.666666666667</v>
      </c>
      <c r="I80" s="21">
        <f t="shared" si="6"/>
        <v>-3.4271390243424772E-2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8899.3333333333339</v>
      </c>
      <c r="F81" s="61">
        <v>19499.75</v>
      </c>
      <c r="G81" s="21">
        <f>(F81-E81)/E81</f>
        <v>1.1911472769495841</v>
      </c>
      <c r="H81" s="61">
        <v>15666.666666666666</v>
      </c>
      <c r="I81" s="21">
        <f t="shared" si="6"/>
        <v>0.24466489361702132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3901.1</v>
      </c>
      <c r="F82" s="50">
        <v>6492.8571428571431</v>
      </c>
      <c r="G82" s="23">
        <f>(F82-E82)/E82</f>
        <v>0.66436572834768226</v>
      </c>
      <c r="H82" s="50">
        <v>6498.75</v>
      </c>
      <c r="I82" s="23">
        <f t="shared" si="6"/>
        <v>-9.0676778501356148E-4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5" zoomScaleNormal="100" workbookViewId="0">
      <selection activeCell="C20" sqref="C2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61" t="s">
        <v>201</v>
      </c>
      <c r="B9" s="161"/>
      <c r="C9" s="161"/>
      <c r="D9" s="161"/>
      <c r="E9" s="161"/>
      <c r="F9" s="161"/>
      <c r="G9" s="161"/>
      <c r="H9" s="161"/>
      <c r="I9" s="161"/>
    </row>
    <row r="10" spans="1:9" ht="18" x14ac:dyDescent="0.2">
      <c r="A10" s="2" t="s">
        <v>223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62" t="s">
        <v>3</v>
      </c>
      <c r="B13" s="168"/>
      <c r="C13" s="187" t="s">
        <v>0</v>
      </c>
      <c r="D13" s="189" t="s">
        <v>23</v>
      </c>
      <c r="E13" s="164" t="s">
        <v>219</v>
      </c>
      <c r="F13" s="181" t="s">
        <v>225</v>
      </c>
      <c r="G13" s="164" t="s">
        <v>197</v>
      </c>
      <c r="H13" s="181" t="s">
        <v>221</v>
      </c>
      <c r="I13" s="164" t="s">
        <v>187</v>
      </c>
    </row>
    <row r="14" spans="1:9" ht="38.25" customHeight="1" thickBot="1" x14ac:dyDescent="0.25">
      <c r="A14" s="163"/>
      <c r="B14" s="169"/>
      <c r="C14" s="188"/>
      <c r="D14" s="190"/>
      <c r="E14" s="165"/>
      <c r="F14" s="182"/>
      <c r="G14" s="183"/>
      <c r="H14" s="182"/>
      <c r="I14" s="183"/>
    </row>
    <row r="15" spans="1:9" ht="17.25" customHeight="1" thickBot="1" x14ac:dyDescent="0.3">
      <c r="A15" s="33" t="s">
        <v>24</v>
      </c>
      <c r="B15" s="27" t="s">
        <v>22</v>
      </c>
      <c r="C15" s="132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12</v>
      </c>
      <c r="C16" s="14" t="s">
        <v>92</v>
      </c>
      <c r="D16" s="11" t="s">
        <v>81</v>
      </c>
      <c r="E16" s="42">
        <v>492.14</v>
      </c>
      <c r="F16" s="42">
        <v>614.1</v>
      </c>
      <c r="G16" s="21">
        <f>(F16-E16)/E16</f>
        <v>0.24781566220994034</v>
      </c>
      <c r="H16" s="42">
        <v>643.29999999999995</v>
      </c>
      <c r="I16" s="21">
        <f>(F16-H16)/H16</f>
        <v>-4.5390952899113844E-2</v>
      </c>
    </row>
    <row r="17" spans="1:9" ht="16.5" x14ac:dyDescent="0.3">
      <c r="A17" s="37"/>
      <c r="B17" s="34" t="s">
        <v>14</v>
      </c>
      <c r="C17" s="15" t="s">
        <v>94</v>
      </c>
      <c r="D17" s="11" t="s">
        <v>81</v>
      </c>
      <c r="E17" s="46">
        <v>510.73340000000002</v>
      </c>
      <c r="F17" s="46">
        <v>861.5</v>
      </c>
      <c r="G17" s="21">
        <f>(F17-E17)/E17</f>
        <v>0.6867900160827547</v>
      </c>
      <c r="H17" s="46">
        <v>896</v>
      </c>
      <c r="I17" s="21">
        <f>(F17-H17)/H17</f>
        <v>-3.8504464285714288E-2</v>
      </c>
    </row>
    <row r="18" spans="1:9" ht="16.5" x14ac:dyDescent="0.3">
      <c r="A18" s="37"/>
      <c r="B18" s="34" t="s">
        <v>11</v>
      </c>
      <c r="C18" s="15" t="s">
        <v>91</v>
      </c>
      <c r="D18" s="11" t="s">
        <v>81</v>
      </c>
      <c r="E18" s="46">
        <v>399.3</v>
      </c>
      <c r="F18" s="46">
        <v>592.4</v>
      </c>
      <c r="G18" s="21">
        <f>(F18-E18)/E18</f>
        <v>0.4835962935136488</v>
      </c>
      <c r="H18" s="46">
        <v>609</v>
      </c>
      <c r="I18" s="21">
        <f>(F18-H18)/H18</f>
        <v>-2.7257799671592812E-2</v>
      </c>
    </row>
    <row r="19" spans="1:9" ht="16.5" x14ac:dyDescent="0.3">
      <c r="A19" s="37"/>
      <c r="B19" s="34" t="s">
        <v>16</v>
      </c>
      <c r="C19" s="15" t="s">
        <v>96</v>
      </c>
      <c r="D19" s="11" t="s">
        <v>81</v>
      </c>
      <c r="E19" s="46">
        <v>492.83339999999998</v>
      </c>
      <c r="F19" s="46">
        <v>670.7</v>
      </c>
      <c r="G19" s="21">
        <f>(F19-E19)/E19</f>
        <v>0.36090613988418818</v>
      </c>
      <c r="H19" s="46">
        <v>682.01111111111106</v>
      </c>
      <c r="I19" s="21">
        <f>(F19-H19)/H19</f>
        <v>-1.6584936706798385E-2</v>
      </c>
    </row>
    <row r="20" spans="1:9" ht="16.5" x14ac:dyDescent="0.3">
      <c r="A20" s="37"/>
      <c r="B20" s="34" t="s">
        <v>13</v>
      </c>
      <c r="C20" s="15" t="s">
        <v>93</v>
      </c>
      <c r="D20" s="11" t="s">
        <v>81</v>
      </c>
      <c r="E20" s="46">
        <v>482.33339999999998</v>
      </c>
      <c r="F20" s="46">
        <v>619.9</v>
      </c>
      <c r="G20" s="21">
        <f>(F20-E20)/E20</f>
        <v>0.28521060328809905</v>
      </c>
      <c r="H20" s="46">
        <v>629.1</v>
      </c>
      <c r="I20" s="21">
        <f>(F20-H20)/H20</f>
        <v>-1.462406612621212E-2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730.52660000000003</v>
      </c>
      <c r="F21" s="46">
        <v>2382.8000000000002</v>
      </c>
      <c r="G21" s="21">
        <f>(F21-E21)/E21</f>
        <v>2.2617566560889091</v>
      </c>
      <c r="H21" s="46">
        <v>2416</v>
      </c>
      <c r="I21" s="21">
        <f>(F21-H21)/H21</f>
        <v>-1.3741721854304561E-2</v>
      </c>
    </row>
    <row r="22" spans="1:9" ht="16.5" x14ac:dyDescent="0.3">
      <c r="A22" s="37"/>
      <c r="B22" s="34" t="s">
        <v>4</v>
      </c>
      <c r="C22" s="15" t="s">
        <v>84</v>
      </c>
      <c r="D22" s="11" t="s">
        <v>161</v>
      </c>
      <c r="E22" s="46">
        <v>1184.58</v>
      </c>
      <c r="F22" s="46">
        <v>2188.5</v>
      </c>
      <c r="G22" s="21">
        <f>(F22-E22)/E22</f>
        <v>0.84749024970875764</v>
      </c>
      <c r="H22" s="46">
        <v>2170.1999999999998</v>
      </c>
      <c r="I22" s="21">
        <f>(F22-H22)/H22</f>
        <v>8.432402543544458E-3</v>
      </c>
    </row>
    <row r="23" spans="1:9" ht="16.5" x14ac:dyDescent="0.3">
      <c r="A23" s="37"/>
      <c r="B23" s="34" t="s">
        <v>18</v>
      </c>
      <c r="C23" s="15" t="s">
        <v>98</v>
      </c>
      <c r="D23" s="13" t="s">
        <v>83</v>
      </c>
      <c r="E23" s="46">
        <v>1400.3027777777777</v>
      </c>
      <c r="F23" s="46">
        <v>3250.3125</v>
      </c>
      <c r="G23" s="21">
        <f>(F23-E23)/E23</f>
        <v>1.321149791017419</v>
      </c>
      <c r="H23" s="46">
        <v>3210.3125</v>
      </c>
      <c r="I23" s="21">
        <f>(F23-H23)/H23</f>
        <v>1.2459846198773484E-2</v>
      </c>
    </row>
    <row r="24" spans="1:9" ht="16.5" x14ac:dyDescent="0.3">
      <c r="A24" s="37"/>
      <c r="B24" s="34" t="s">
        <v>5</v>
      </c>
      <c r="C24" s="15" t="s">
        <v>85</v>
      </c>
      <c r="D24" s="13" t="s">
        <v>161</v>
      </c>
      <c r="E24" s="46">
        <v>1399.7045111111111</v>
      </c>
      <c r="F24" s="46">
        <v>2780.3777777777777</v>
      </c>
      <c r="G24" s="21">
        <f>(F24-E24)/E24</f>
        <v>0.98640338421904705</v>
      </c>
      <c r="H24" s="46">
        <v>2666.4555555555557</v>
      </c>
      <c r="I24" s="21">
        <f>(F24-H24)/H24</f>
        <v>4.2724215667073552E-2</v>
      </c>
    </row>
    <row r="25" spans="1:9" ht="16.5" x14ac:dyDescent="0.3">
      <c r="A25" s="37"/>
      <c r="B25" s="34" t="s">
        <v>15</v>
      </c>
      <c r="C25" s="15" t="s">
        <v>95</v>
      </c>
      <c r="D25" s="13" t="s">
        <v>82</v>
      </c>
      <c r="E25" s="46">
        <v>1242.7665999999999</v>
      </c>
      <c r="F25" s="46">
        <v>2249.9</v>
      </c>
      <c r="G25" s="21">
        <f>(F25-E25)/E25</f>
        <v>0.81039625622381561</v>
      </c>
      <c r="H25" s="46">
        <v>2140.3000000000002</v>
      </c>
      <c r="I25" s="21">
        <f>(F25-H25)/H25</f>
        <v>5.1207774611035789E-2</v>
      </c>
    </row>
    <row r="26" spans="1:9" ht="16.5" x14ac:dyDescent="0.3">
      <c r="A26" s="37"/>
      <c r="B26" s="34" t="s">
        <v>8</v>
      </c>
      <c r="C26" s="15" t="s">
        <v>89</v>
      </c>
      <c r="D26" s="13" t="s">
        <v>161</v>
      </c>
      <c r="E26" s="46">
        <v>2410.2865999999999</v>
      </c>
      <c r="F26" s="46">
        <v>4673.1750000000002</v>
      </c>
      <c r="G26" s="21">
        <f>(F26-E26)/E26</f>
        <v>0.93884619364352784</v>
      </c>
      <c r="H26" s="46">
        <v>4380.05</v>
      </c>
      <c r="I26" s="21">
        <f>(F26-H26)/H26</f>
        <v>6.6922752023378732E-2</v>
      </c>
    </row>
    <row r="27" spans="1:9" ht="16.5" x14ac:dyDescent="0.3">
      <c r="A27" s="37"/>
      <c r="B27" s="34" t="s">
        <v>6</v>
      </c>
      <c r="C27" s="15" t="s">
        <v>86</v>
      </c>
      <c r="D27" s="13" t="s">
        <v>161</v>
      </c>
      <c r="E27" s="46">
        <v>1315.39356</v>
      </c>
      <c r="F27" s="46">
        <v>2380.3444444444444</v>
      </c>
      <c r="G27" s="21">
        <f>(F27-E27)/E27</f>
        <v>0.80960627817308495</v>
      </c>
      <c r="H27" s="46">
        <v>2220.1333333333332</v>
      </c>
      <c r="I27" s="21">
        <f>(F27-H27)/H27</f>
        <v>7.2162833063079343E-2</v>
      </c>
    </row>
    <row r="28" spans="1:9" ht="16.5" x14ac:dyDescent="0.3">
      <c r="A28" s="37"/>
      <c r="B28" s="34" t="s">
        <v>9</v>
      </c>
      <c r="C28" s="15" t="s">
        <v>88</v>
      </c>
      <c r="D28" s="13" t="s">
        <v>161</v>
      </c>
      <c r="E28" s="46">
        <v>1497.5500000000002</v>
      </c>
      <c r="F28" s="46">
        <v>4733.2</v>
      </c>
      <c r="G28" s="21">
        <f>(F28-E28)/E28</f>
        <v>2.1606290274114381</v>
      </c>
      <c r="H28" s="46">
        <v>4333.2</v>
      </c>
      <c r="I28" s="21">
        <f>(F28-H28)/H28</f>
        <v>9.2310532631773287E-2</v>
      </c>
    </row>
    <row r="29" spans="1:9" ht="17.25" thickBot="1" x14ac:dyDescent="0.35">
      <c r="A29" s="38"/>
      <c r="B29" s="34" t="s">
        <v>17</v>
      </c>
      <c r="C29" s="15" t="s">
        <v>97</v>
      </c>
      <c r="D29" s="13" t="s">
        <v>161</v>
      </c>
      <c r="E29" s="46">
        <v>1009.665</v>
      </c>
      <c r="F29" s="46">
        <v>1772.5</v>
      </c>
      <c r="G29" s="21">
        <f>(F29-E29)/E29</f>
        <v>0.75553277572264077</v>
      </c>
      <c r="H29" s="46">
        <v>1608.3</v>
      </c>
      <c r="I29" s="21">
        <f>(F29-H29)/H29</f>
        <v>0.10209538021513402</v>
      </c>
    </row>
    <row r="30" spans="1:9" ht="16.5" x14ac:dyDescent="0.3">
      <c r="A30" s="37"/>
      <c r="B30" s="34" t="s">
        <v>10</v>
      </c>
      <c r="C30" s="15" t="s">
        <v>90</v>
      </c>
      <c r="D30" s="13" t="s">
        <v>161</v>
      </c>
      <c r="E30" s="46">
        <v>1319.3234</v>
      </c>
      <c r="F30" s="46">
        <v>2876.6</v>
      </c>
      <c r="G30" s="21">
        <f>(F30-E30)/E30</f>
        <v>1.1803600239334797</v>
      </c>
      <c r="H30" s="46">
        <v>2591.6</v>
      </c>
      <c r="I30" s="21">
        <f>(F30-H30)/H30</f>
        <v>0.10997067448680352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1110.2934</v>
      </c>
      <c r="F31" s="49">
        <v>2172.5</v>
      </c>
      <c r="G31" s="23">
        <f>(F31-E31)/E31</f>
        <v>0.9566900064433419</v>
      </c>
      <c r="H31" s="49">
        <v>1946.1</v>
      </c>
      <c r="I31" s="23">
        <f>(F31-H31)/H31</f>
        <v>0.11633523457170757</v>
      </c>
    </row>
    <row r="32" spans="1:9" ht="15.75" customHeight="1" thickBot="1" x14ac:dyDescent="0.25">
      <c r="A32" s="174" t="s">
        <v>188</v>
      </c>
      <c r="B32" s="175"/>
      <c r="C32" s="175"/>
      <c r="D32" s="176"/>
      <c r="E32" s="105">
        <f>SUM(E16:E31)</f>
        <v>16997.73264888889</v>
      </c>
      <c r="F32" s="106">
        <f>SUM(F16:F31)</f>
        <v>34818.80972222222</v>
      </c>
      <c r="G32" s="107">
        <f t="shared" ref="G32" si="0">(F32-E32)/E32</f>
        <v>1.0484384853822406</v>
      </c>
      <c r="H32" s="106">
        <f>SUM(H16:H31)</f>
        <v>33142.062499999993</v>
      </c>
      <c r="I32" s="110">
        <f t="shared" ref="I32" si="1">(F32-H32)/H32</f>
        <v>5.0592724041306367E-2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30</v>
      </c>
      <c r="C34" s="18" t="s">
        <v>104</v>
      </c>
      <c r="D34" s="20" t="s">
        <v>161</v>
      </c>
      <c r="E34" s="54">
        <v>2008.7716</v>
      </c>
      <c r="F34" s="54">
        <v>6507.2000000000007</v>
      </c>
      <c r="G34" s="21">
        <f>(F34-E34)/E34</f>
        <v>2.2393926716208057</v>
      </c>
      <c r="H34" s="54">
        <v>7456.125</v>
      </c>
      <c r="I34" s="21">
        <f>(F34-H34)/H34</f>
        <v>-0.12726785025733867</v>
      </c>
    </row>
    <row r="35" spans="1:9" ht="16.5" x14ac:dyDescent="0.3">
      <c r="A35" s="37"/>
      <c r="B35" s="34" t="s">
        <v>28</v>
      </c>
      <c r="C35" s="15" t="s">
        <v>102</v>
      </c>
      <c r="D35" s="11" t="s">
        <v>161</v>
      </c>
      <c r="E35" s="46">
        <v>1782.845</v>
      </c>
      <c r="F35" s="46">
        <v>3916.6</v>
      </c>
      <c r="G35" s="21">
        <f>(F35-E35)/E35</f>
        <v>1.1968258597915131</v>
      </c>
      <c r="H35" s="46">
        <v>4255.4888888888891</v>
      </c>
      <c r="I35" s="21">
        <f>(F35-H35)/H35</f>
        <v>-7.9635712308809073E-2</v>
      </c>
    </row>
    <row r="36" spans="1:9" ht="16.5" x14ac:dyDescent="0.3">
      <c r="A36" s="37"/>
      <c r="B36" s="39" t="s">
        <v>29</v>
      </c>
      <c r="C36" s="15" t="s">
        <v>103</v>
      </c>
      <c r="D36" s="11" t="s">
        <v>161</v>
      </c>
      <c r="E36" s="46">
        <v>1609.5166666666664</v>
      </c>
      <c r="F36" s="46">
        <v>4945.1714285714279</v>
      </c>
      <c r="G36" s="21">
        <f>(F36-E36)/E36</f>
        <v>2.0724574221483234</v>
      </c>
      <c r="H36" s="46">
        <v>4512.3999999999996</v>
      </c>
      <c r="I36" s="21">
        <f>(F36-H36)/H36</f>
        <v>9.5907151088429288E-2</v>
      </c>
    </row>
    <row r="37" spans="1:9" ht="16.5" x14ac:dyDescent="0.3">
      <c r="A37" s="37"/>
      <c r="B37" s="34" t="s">
        <v>26</v>
      </c>
      <c r="C37" s="15" t="s">
        <v>100</v>
      </c>
      <c r="D37" s="11" t="s">
        <v>161</v>
      </c>
      <c r="E37" s="46">
        <v>2084.9034000000001</v>
      </c>
      <c r="F37" s="46">
        <v>4408.2</v>
      </c>
      <c r="G37" s="21">
        <f>(F37-E37)/E37</f>
        <v>1.1143425637849693</v>
      </c>
      <c r="H37" s="46">
        <v>3979</v>
      </c>
      <c r="I37" s="21">
        <f>(F37-H37)/H37</f>
        <v>0.10786629806484037</v>
      </c>
    </row>
    <row r="38" spans="1:9" ht="17.25" thickBot="1" x14ac:dyDescent="0.35">
      <c r="A38" s="38"/>
      <c r="B38" s="39" t="s">
        <v>27</v>
      </c>
      <c r="C38" s="15" t="s">
        <v>101</v>
      </c>
      <c r="D38" s="24" t="s">
        <v>161</v>
      </c>
      <c r="E38" s="49">
        <v>1959.4834000000001</v>
      </c>
      <c r="F38" s="49">
        <v>4179.1000000000004</v>
      </c>
      <c r="G38" s="23">
        <f>(F38-E38)/E38</f>
        <v>1.1327560110996604</v>
      </c>
      <c r="H38" s="49">
        <v>3695.7</v>
      </c>
      <c r="I38" s="23">
        <f>(F38-H38)/H38</f>
        <v>0.13080066022675016</v>
      </c>
    </row>
    <row r="39" spans="1:9" ht="15.75" customHeight="1" thickBot="1" x14ac:dyDescent="0.25">
      <c r="A39" s="174" t="s">
        <v>189</v>
      </c>
      <c r="B39" s="175"/>
      <c r="C39" s="175"/>
      <c r="D39" s="176"/>
      <c r="E39" s="86">
        <f>SUM(E34:E38)</f>
        <v>9445.5200666666678</v>
      </c>
      <c r="F39" s="108">
        <f>SUM(F34:F38)</f>
        <v>23956.271428571432</v>
      </c>
      <c r="G39" s="109">
        <f t="shared" ref="G39" si="2">(F39-E39)/E39</f>
        <v>1.5362575336760278</v>
      </c>
      <c r="H39" s="108">
        <f>SUM(H34:H38)</f>
        <v>23898.713888888891</v>
      </c>
      <c r="I39" s="110">
        <f t="shared" ref="I39" si="3">(F39-H39)/H39</f>
        <v>2.4083948596623269E-3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35</v>
      </c>
      <c r="C41" s="15" t="s">
        <v>152</v>
      </c>
      <c r="D41" s="20" t="s">
        <v>161</v>
      </c>
      <c r="E41" s="46">
        <v>10011.933333333332</v>
      </c>
      <c r="F41" s="46">
        <v>10666</v>
      </c>
      <c r="G41" s="21">
        <f>(F41-E41)/E41</f>
        <v>6.5328707742094524E-2</v>
      </c>
      <c r="H41" s="46">
        <v>16966.666666666668</v>
      </c>
      <c r="I41" s="21">
        <f>(F41-H41)/H41</f>
        <v>-0.3713555992141454</v>
      </c>
    </row>
    <row r="42" spans="1:9" ht="16.5" x14ac:dyDescent="0.3">
      <c r="A42" s="37"/>
      <c r="B42" s="34" t="s">
        <v>36</v>
      </c>
      <c r="C42" s="15" t="s">
        <v>153</v>
      </c>
      <c r="D42" s="11" t="s">
        <v>217</v>
      </c>
      <c r="E42" s="46">
        <v>12686.333333333332</v>
      </c>
      <c r="F42" s="46">
        <v>20863</v>
      </c>
      <c r="G42" s="21">
        <f>(F42-E42)/E42</f>
        <v>0.64452560498173905</v>
      </c>
      <c r="H42" s="46">
        <v>26940</v>
      </c>
      <c r="I42" s="21">
        <f>(F42-H42)/H42</f>
        <v>-0.22557535263548625</v>
      </c>
    </row>
    <row r="43" spans="1:9" ht="16.5" x14ac:dyDescent="0.3">
      <c r="A43" s="37"/>
      <c r="B43" s="39" t="s">
        <v>32</v>
      </c>
      <c r="C43" s="15" t="s">
        <v>106</v>
      </c>
      <c r="D43" s="11" t="s">
        <v>161</v>
      </c>
      <c r="E43" s="57">
        <v>15989.642222222221</v>
      </c>
      <c r="F43" s="57">
        <v>43476.014285714286</v>
      </c>
      <c r="G43" s="21">
        <f>(F43-E43)/E43</f>
        <v>1.7190110748877059</v>
      </c>
      <c r="H43" s="57">
        <v>46245.675000000003</v>
      </c>
      <c r="I43" s="21">
        <f>(F43-H43)/H43</f>
        <v>-5.9890156523517438E-2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26790.342222222222</v>
      </c>
      <c r="F44" s="47">
        <v>97594.314285714281</v>
      </c>
      <c r="G44" s="21">
        <f>(F44-E44)/E44</f>
        <v>2.6428916613376119</v>
      </c>
      <c r="H44" s="47">
        <v>102189.58571428573</v>
      </c>
      <c r="I44" s="21">
        <f>(F44-H44)/H44</f>
        <v>-4.4968099209438762E-2</v>
      </c>
    </row>
    <row r="45" spans="1:9" ht="16.5" x14ac:dyDescent="0.3">
      <c r="A45" s="37"/>
      <c r="B45" s="34" t="s">
        <v>33</v>
      </c>
      <c r="C45" s="15" t="s">
        <v>107</v>
      </c>
      <c r="D45" s="11" t="s">
        <v>161</v>
      </c>
      <c r="E45" s="47">
        <v>11909.75</v>
      </c>
      <c r="F45" s="47">
        <v>25646.666666666668</v>
      </c>
      <c r="G45" s="21">
        <f>(F45-E45)/E45</f>
        <v>1.153417717976168</v>
      </c>
      <c r="H45" s="47">
        <v>25982.857142857141</v>
      </c>
      <c r="I45" s="21">
        <f>(F45-H45)/H45</f>
        <v>-1.2938934095740675E-2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5544.9733333333334</v>
      </c>
      <c r="F46" s="50">
        <v>11644</v>
      </c>
      <c r="G46" s="31">
        <f>(F46-E46)/E46</f>
        <v>1.0999199274778597</v>
      </c>
      <c r="H46" s="50">
        <v>11044.333333333334</v>
      </c>
      <c r="I46" s="31">
        <f>(F46-H46)/H46</f>
        <v>5.429632088854007E-2</v>
      </c>
    </row>
    <row r="47" spans="1:9" ht="15.75" customHeight="1" thickBot="1" x14ac:dyDescent="0.25">
      <c r="A47" s="174" t="s">
        <v>190</v>
      </c>
      <c r="B47" s="175"/>
      <c r="C47" s="175"/>
      <c r="D47" s="176"/>
      <c r="E47" s="86">
        <f>SUM(E41:E46)</f>
        <v>82932.974444444437</v>
      </c>
      <c r="F47" s="86">
        <f>SUM(F41:F46)</f>
        <v>209889.9952380952</v>
      </c>
      <c r="G47" s="109">
        <f t="shared" ref="G47" si="4">(F47-E47)/E47</f>
        <v>1.5308388689072931</v>
      </c>
      <c r="H47" s="108">
        <f>SUM(H41:H46)</f>
        <v>229369.11785714288</v>
      </c>
      <c r="I47" s="110">
        <f t="shared" ref="I47" si="5">(F47-H47)/H47</f>
        <v>-8.4924783253427269E-2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45</v>
      </c>
      <c r="C49" s="15" t="s">
        <v>109</v>
      </c>
      <c r="D49" s="20" t="s">
        <v>108</v>
      </c>
      <c r="E49" s="43">
        <v>6075.7277777777772</v>
      </c>
      <c r="F49" s="43">
        <v>15127.777777777777</v>
      </c>
      <c r="G49" s="21">
        <f>(F49-E49)/E49</f>
        <v>1.4898708979536974</v>
      </c>
      <c r="H49" s="43">
        <v>17797.8</v>
      </c>
      <c r="I49" s="21">
        <f>(F49-H49)/H49</f>
        <v>-0.15001979021127454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6035.6</v>
      </c>
      <c r="F50" s="47">
        <v>10035.799999999999</v>
      </c>
      <c r="G50" s="21">
        <f>(F50-E50)/E50</f>
        <v>0.66276757903108208</v>
      </c>
      <c r="H50" s="47">
        <v>10042.555555555555</v>
      </c>
      <c r="I50" s="21">
        <f>(F50-H50)/H50</f>
        <v>-6.726928736598617E-4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18004.323216666668</v>
      </c>
      <c r="F51" s="47">
        <v>56244.166666666664</v>
      </c>
      <c r="G51" s="21">
        <f>(F51-E51)/E51</f>
        <v>2.123925625518722</v>
      </c>
      <c r="H51" s="47">
        <v>56244.166666666664</v>
      </c>
      <c r="I51" s="21">
        <f>(F51-H51)/H51</f>
        <v>0</v>
      </c>
    </row>
    <row r="52" spans="1:9" ht="16.5" x14ac:dyDescent="0.3">
      <c r="A52" s="37"/>
      <c r="B52" s="34" t="s">
        <v>49</v>
      </c>
      <c r="C52" s="15" t="s">
        <v>158</v>
      </c>
      <c r="D52" s="11" t="s">
        <v>199</v>
      </c>
      <c r="E52" s="47">
        <v>2251.5333333333338</v>
      </c>
      <c r="F52" s="47">
        <v>5375.6</v>
      </c>
      <c r="G52" s="21">
        <f>(F52-E52)/E52</f>
        <v>1.3875284990969114</v>
      </c>
      <c r="H52" s="47">
        <v>5375.6</v>
      </c>
      <c r="I52" s="21">
        <f>(F52-H52)/H52</f>
        <v>0</v>
      </c>
    </row>
    <row r="53" spans="1:9" ht="16.5" x14ac:dyDescent="0.3">
      <c r="A53" s="37"/>
      <c r="B53" s="34" t="s">
        <v>50</v>
      </c>
      <c r="C53" s="15" t="s">
        <v>159</v>
      </c>
      <c r="D53" s="13" t="s">
        <v>112</v>
      </c>
      <c r="E53" s="47">
        <v>27866</v>
      </c>
      <c r="F53" s="47">
        <v>51223.25</v>
      </c>
      <c r="G53" s="21">
        <f>(F53-E53)/E53</f>
        <v>0.83819888035598933</v>
      </c>
      <c r="H53" s="47">
        <v>51223.25</v>
      </c>
      <c r="I53" s="21">
        <f>(F53-H53)/H53</f>
        <v>0</v>
      </c>
    </row>
    <row r="54" spans="1:9" ht="16.5" customHeight="1" thickBot="1" x14ac:dyDescent="0.35">
      <c r="A54" s="38"/>
      <c r="B54" s="34" t="s">
        <v>47</v>
      </c>
      <c r="C54" s="15" t="s">
        <v>113</v>
      </c>
      <c r="D54" s="12" t="s">
        <v>114</v>
      </c>
      <c r="E54" s="50">
        <v>19049.599999999999</v>
      </c>
      <c r="F54" s="50">
        <v>36517.857142857145</v>
      </c>
      <c r="G54" s="31">
        <f>(F54-E54)/E54</f>
        <v>0.91698813323414385</v>
      </c>
      <c r="H54" s="50">
        <v>36478.571428571428</v>
      </c>
      <c r="I54" s="31">
        <f>(F54-H54)/H54</f>
        <v>1.0769532014882389E-3</v>
      </c>
    </row>
    <row r="55" spans="1:9" ht="15.75" customHeight="1" thickBot="1" x14ac:dyDescent="0.25">
      <c r="A55" s="174" t="s">
        <v>191</v>
      </c>
      <c r="B55" s="175"/>
      <c r="C55" s="175"/>
      <c r="D55" s="176"/>
      <c r="E55" s="86">
        <f>SUM(E49:E54)</f>
        <v>79282.784327777772</v>
      </c>
      <c r="F55" s="86">
        <f>SUM(F49:F54)</f>
        <v>174524.45158730162</v>
      </c>
      <c r="G55" s="109">
        <f t="shared" ref="G55" si="6">(F55-E55)/E55</f>
        <v>1.2012906467281406</v>
      </c>
      <c r="H55" s="86">
        <f>SUM(H49:H54)</f>
        <v>177161.94365079363</v>
      </c>
      <c r="I55" s="110">
        <f t="shared" ref="I55" si="7">(F55-H55)/H55</f>
        <v>-1.4887464029469048E-2</v>
      </c>
    </row>
    <row r="56" spans="1:9" ht="17.25" customHeight="1" thickBot="1" x14ac:dyDescent="0.3">
      <c r="A56" s="33" t="s">
        <v>44</v>
      </c>
      <c r="B56" s="111" t="s">
        <v>57</v>
      </c>
      <c r="C56" s="112"/>
      <c r="D56" s="130"/>
      <c r="E56" s="113"/>
      <c r="F56" s="113"/>
      <c r="G56" s="114"/>
      <c r="H56" s="113"/>
      <c r="I56" s="115"/>
    </row>
    <row r="57" spans="1:9" ht="16.5" x14ac:dyDescent="0.3">
      <c r="A57" s="116"/>
      <c r="B57" s="97" t="s">
        <v>41</v>
      </c>
      <c r="C57" s="19" t="s">
        <v>118</v>
      </c>
      <c r="D57" s="20" t="s">
        <v>114</v>
      </c>
      <c r="E57" s="43">
        <v>4786.5</v>
      </c>
      <c r="F57" s="66">
        <v>4287.5</v>
      </c>
      <c r="G57" s="22">
        <f>(F57-E57)/E57</f>
        <v>-0.1042515407918103</v>
      </c>
      <c r="H57" s="66">
        <v>5225</v>
      </c>
      <c r="I57" s="22">
        <f>(F57-H57)/H57</f>
        <v>-0.17942583732057416</v>
      </c>
    </row>
    <row r="58" spans="1:9" ht="16.5" x14ac:dyDescent="0.3">
      <c r="A58" s="117"/>
      <c r="B58" s="98" t="s">
        <v>43</v>
      </c>
      <c r="C58" s="15" t="s">
        <v>119</v>
      </c>
      <c r="D58" s="11" t="s">
        <v>114</v>
      </c>
      <c r="E58" s="47">
        <v>4524.5377777777776</v>
      </c>
      <c r="F58" s="47">
        <v>12036.333333333334</v>
      </c>
      <c r="G58" s="21">
        <f>(F58-E58)/E58</f>
        <v>1.6602349067455389</v>
      </c>
      <c r="H58" s="47">
        <v>13261.333333333334</v>
      </c>
      <c r="I58" s="21">
        <f>(F58-H58)/H58</f>
        <v>-9.2373818620550968E-2</v>
      </c>
    </row>
    <row r="59" spans="1:9" ht="16.5" x14ac:dyDescent="0.3">
      <c r="A59" s="117"/>
      <c r="B59" s="98" t="s">
        <v>55</v>
      </c>
      <c r="C59" s="15" t="s">
        <v>122</v>
      </c>
      <c r="D59" s="11" t="s">
        <v>120</v>
      </c>
      <c r="E59" s="47">
        <v>4825.8999999999996</v>
      </c>
      <c r="F59" s="70">
        <v>15984.285714285714</v>
      </c>
      <c r="G59" s="21">
        <f>(F59-E59)/E59</f>
        <v>2.3121875120258841</v>
      </c>
      <c r="H59" s="70">
        <v>16127.142857142857</v>
      </c>
      <c r="I59" s="21">
        <f>(F59-H59)/H59</f>
        <v>-8.8581805297192114E-3</v>
      </c>
    </row>
    <row r="60" spans="1:9" ht="16.5" x14ac:dyDescent="0.3">
      <c r="A60" s="117"/>
      <c r="B60" s="98" t="s">
        <v>39</v>
      </c>
      <c r="C60" s="15" t="s">
        <v>116</v>
      </c>
      <c r="D60" s="11" t="s">
        <v>114</v>
      </c>
      <c r="E60" s="47">
        <v>3455.5</v>
      </c>
      <c r="F60" s="70">
        <v>16582.857142857141</v>
      </c>
      <c r="G60" s="21">
        <f>(F60-E60)/E60</f>
        <v>3.7989747193914458</v>
      </c>
      <c r="H60" s="70">
        <v>16579</v>
      </c>
      <c r="I60" s="21">
        <f>(F60-H60)/H60</f>
        <v>2.3265232264559369E-4</v>
      </c>
    </row>
    <row r="61" spans="1:9" ht="16.5" x14ac:dyDescent="0.3">
      <c r="A61" s="117"/>
      <c r="B61" s="98" t="s">
        <v>54</v>
      </c>
      <c r="C61" s="15" t="s">
        <v>121</v>
      </c>
      <c r="D61" s="11" t="s">
        <v>120</v>
      </c>
      <c r="E61" s="47">
        <v>4689</v>
      </c>
      <c r="F61" s="104">
        <v>16418.125</v>
      </c>
      <c r="G61" s="21">
        <f>(F61-E61)/E61</f>
        <v>2.5014128812113459</v>
      </c>
      <c r="H61" s="104">
        <v>16405.625</v>
      </c>
      <c r="I61" s="21">
        <f>(F61-H61)/H61</f>
        <v>7.6193378795382676E-4</v>
      </c>
    </row>
    <row r="62" spans="1:9" ht="17.25" thickBot="1" x14ac:dyDescent="0.35">
      <c r="A62" s="117"/>
      <c r="B62" s="99" t="s">
        <v>38</v>
      </c>
      <c r="C62" s="16" t="s">
        <v>115</v>
      </c>
      <c r="D62" s="12" t="s">
        <v>114</v>
      </c>
      <c r="E62" s="50">
        <v>3750</v>
      </c>
      <c r="F62" s="73">
        <v>6498.333333333333</v>
      </c>
      <c r="G62" s="29">
        <f>(F62-E62)/E62</f>
        <v>0.73288888888888881</v>
      </c>
      <c r="H62" s="73">
        <v>6492.5</v>
      </c>
      <c r="I62" s="29">
        <f>(F62-H62)/H62</f>
        <v>8.9847259658575745E-4</v>
      </c>
    </row>
    <row r="63" spans="1:9" ht="16.5" x14ac:dyDescent="0.3">
      <c r="A63" s="117"/>
      <c r="B63" s="100" t="s">
        <v>42</v>
      </c>
      <c r="C63" s="14" t="s">
        <v>198</v>
      </c>
      <c r="D63" s="11" t="s">
        <v>114</v>
      </c>
      <c r="E63" s="43">
        <v>2028.1333333333337</v>
      </c>
      <c r="F63" s="68">
        <v>3631.25</v>
      </c>
      <c r="G63" s="21">
        <f>(F63-E63)/E63</f>
        <v>0.79043948458352475</v>
      </c>
      <c r="H63" s="68">
        <v>3621.25</v>
      </c>
      <c r="I63" s="21">
        <f>(F63-H63)/H63</f>
        <v>2.7614773904038659E-3</v>
      </c>
    </row>
    <row r="64" spans="1:9" ht="16.5" x14ac:dyDescent="0.3">
      <c r="A64" s="117"/>
      <c r="B64" s="98" t="s">
        <v>56</v>
      </c>
      <c r="C64" s="15" t="s">
        <v>123</v>
      </c>
      <c r="D64" s="13" t="s">
        <v>120</v>
      </c>
      <c r="E64" s="47">
        <v>20991.428571428572</v>
      </c>
      <c r="F64" s="70">
        <v>58325</v>
      </c>
      <c r="G64" s="21">
        <f>(F64-E64)/E64</f>
        <v>1.778515040152443</v>
      </c>
      <c r="H64" s="70">
        <v>53080</v>
      </c>
      <c r="I64" s="21">
        <f>(F64-H64)/H64</f>
        <v>9.8813112283345897E-2</v>
      </c>
    </row>
    <row r="65" spans="1:9" ht="16.5" customHeight="1" thickBot="1" x14ac:dyDescent="0.35">
      <c r="A65" s="118"/>
      <c r="B65" s="99" t="s">
        <v>40</v>
      </c>
      <c r="C65" s="16" t="s">
        <v>117</v>
      </c>
      <c r="D65" s="12" t="s">
        <v>114</v>
      </c>
      <c r="E65" s="50">
        <v>2927.95</v>
      </c>
      <c r="F65" s="73">
        <v>10270</v>
      </c>
      <c r="G65" s="29">
        <f>(F65-E65)/E65</f>
        <v>2.5075735582916376</v>
      </c>
      <c r="H65" s="73">
        <v>9233</v>
      </c>
      <c r="I65" s="29">
        <f>(F65-H65)/H65</f>
        <v>0.11231452399003575</v>
      </c>
    </row>
    <row r="66" spans="1:9" ht="15.75" customHeight="1" thickBot="1" x14ac:dyDescent="0.25">
      <c r="A66" s="174" t="s">
        <v>192</v>
      </c>
      <c r="B66" s="185"/>
      <c r="C66" s="185"/>
      <c r="D66" s="186"/>
      <c r="E66" s="105">
        <f>SUM(E57:E65)</f>
        <v>51978.949682539678</v>
      </c>
      <c r="F66" s="105">
        <f>SUM(F57:F65)</f>
        <v>144033.68452380953</v>
      </c>
      <c r="G66" s="107">
        <f t="shared" ref="G66" si="8">(F66-E66)/E66</f>
        <v>1.7710002876836137</v>
      </c>
      <c r="H66" s="105">
        <f>SUM(H57:H65)</f>
        <v>140024.85119047618</v>
      </c>
      <c r="I66" s="110">
        <f t="shared" ref="I66" si="9">(F66-H66)/H66</f>
        <v>2.8629441840149619E-2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63</v>
      </c>
      <c r="C68" s="15" t="s">
        <v>132</v>
      </c>
      <c r="D68" s="20" t="s">
        <v>126</v>
      </c>
      <c r="E68" s="43">
        <v>3834.9603174603171</v>
      </c>
      <c r="F68" s="54">
        <v>12835</v>
      </c>
      <c r="G68" s="21">
        <f>(F68-E68)/E68</f>
        <v>2.3468403679597687</v>
      </c>
      <c r="H68" s="54">
        <v>13571</v>
      </c>
      <c r="I68" s="21">
        <f>(F68-H68)/H68</f>
        <v>-5.4233291577628767E-2</v>
      </c>
    </row>
    <row r="69" spans="1:9" ht="16.5" x14ac:dyDescent="0.3">
      <c r="A69" s="37"/>
      <c r="B69" s="34" t="s">
        <v>62</v>
      </c>
      <c r="C69" s="15" t="s">
        <v>131</v>
      </c>
      <c r="D69" s="13" t="s">
        <v>125</v>
      </c>
      <c r="E69" s="47">
        <v>7367.3111111111111</v>
      </c>
      <c r="F69" s="46">
        <v>18763.333333333332</v>
      </c>
      <c r="G69" s="21">
        <f>(F69-E69)/E69</f>
        <v>1.5468360233946352</v>
      </c>
      <c r="H69" s="46">
        <v>18977.857142857141</v>
      </c>
      <c r="I69" s="21">
        <f>(F69-H69)/H69</f>
        <v>-1.1303900535712027E-2</v>
      </c>
    </row>
    <row r="70" spans="1:9" ht="16.5" x14ac:dyDescent="0.3">
      <c r="A70" s="37"/>
      <c r="B70" s="34" t="s">
        <v>60</v>
      </c>
      <c r="C70" s="15" t="s">
        <v>129</v>
      </c>
      <c r="D70" s="13" t="s">
        <v>215</v>
      </c>
      <c r="E70" s="47">
        <v>46523.909523809525</v>
      </c>
      <c r="F70" s="46">
        <v>105957.57142857143</v>
      </c>
      <c r="G70" s="21">
        <f>(F70-E70)/E70</f>
        <v>1.277486404583982</v>
      </c>
      <c r="H70" s="46">
        <v>105957.57142857143</v>
      </c>
      <c r="I70" s="21">
        <f>(F70-H70)/H70</f>
        <v>0</v>
      </c>
    </row>
    <row r="71" spans="1:9" ht="16.5" x14ac:dyDescent="0.3">
      <c r="A71" s="37"/>
      <c r="B71" s="34" t="s">
        <v>61</v>
      </c>
      <c r="C71" s="15" t="s">
        <v>130</v>
      </c>
      <c r="D71" s="13" t="s">
        <v>216</v>
      </c>
      <c r="E71" s="47">
        <v>11092.864285714284</v>
      </c>
      <c r="F71" s="46">
        <v>42388</v>
      </c>
      <c r="G71" s="21">
        <f>(F71-E71)/E71</f>
        <v>2.8211952213810556</v>
      </c>
      <c r="H71" s="46">
        <v>42388</v>
      </c>
      <c r="I71" s="21">
        <f>(F71-H71)/H71</f>
        <v>0</v>
      </c>
    </row>
    <row r="72" spans="1:9" ht="16.5" x14ac:dyDescent="0.3">
      <c r="A72" s="37"/>
      <c r="B72" s="34" t="s">
        <v>64</v>
      </c>
      <c r="C72" s="15" t="s">
        <v>133</v>
      </c>
      <c r="D72" s="13" t="s">
        <v>127</v>
      </c>
      <c r="E72" s="47">
        <v>3243.5</v>
      </c>
      <c r="F72" s="46">
        <v>12969</v>
      </c>
      <c r="G72" s="21">
        <f>(F72-E72)/E72</f>
        <v>2.9984584553722828</v>
      </c>
      <c r="H72" s="46">
        <v>12969</v>
      </c>
      <c r="I72" s="21">
        <f>(F72-H72)/H72</f>
        <v>0</v>
      </c>
    </row>
    <row r="73" spans="1:9" ht="16.5" customHeight="1" thickBot="1" x14ac:dyDescent="0.35">
      <c r="A73" s="37"/>
      <c r="B73" s="34" t="s">
        <v>59</v>
      </c>
      <c r="C73" s="15" t="s">
        <v>128</v>
      </c>
      <c r="D73" s="12" t="s">
        <v>124</v>
      </c>
      <c r="E73" s="50">
        <v>6377.8</v>
      </c>
      <c r="F73" s="58">
        <v>20629.777777777777</v>
      </c>
      <c r="G73" s="31">
        <f>(F73-E73)/E73</f>
        <v>2.2346228758784812</v>
      </c>
      <c r="H73" s="58">
        <v>20600.333333333332</v>
      </c>
      <c r="I73" s="31">
        <f>(F73-H73)/H73</f>
        <v>1.4293188351860934E-3</v>
      </c>
    </row>
    <row r="74" spans="1:9" ht="15.75" customHeight="1" thickBot="1" x14ac:dyDescent="0.25">
      <c r="A74" s="174" t="s">
        <v>214</v>
      </c>
      <c r="B74" s="175"/>
      <c r="C74" s="175"/>
      <c r="D74" s="176"/>
      <c r="E74" s="86">
        <f>SUM(E68:E73)</f>
        <v>78440.345238095237</v>
      </c>
      <c r="F74" s="86">
        <f>SUM(F68:F73)</f>
        <v>213542.68253968254</v>
      </c>
      <c r="G74" s="109">
        <f t="shared" ref="G74" si="10">(F74-E74)/E74</f>
        <v>1.7223577597918791</v>
      </c>
      <c r="H74" s="86">
        <f>SUM(H68:H73)</f>
        <v>214463.76190476192</v>
      </c>
      <c r="I74" s="110">
        <f t="shared" ref="I74" si="11">(F74-H74)/H74</f>
        <v>-4.2948018672189807E-3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69</v>
      </c>
      <c r="C76" s="18" t="s">
        <v>140</v>
      </c>
      <c r="D76" s="20" t="s">
        <v>136</v>
      </c>
      <c r="E76" s="43">
        <v>1315.1388888888887</v>
      </c>
      <c r="F76" s="43">
        <v>2067.6666666666665</v>
      </c>
      <c r="G76" s="21">
        <f>(F76-E76)/E76</f>
        <v>0.57220403421691846</v>
      </c>
      <c r="H76" s="43">
        <v>2230.75</v>
      </c>
      <c r="I76" s="21">
        <f>(F76-H76)/H76</f>
        <v>-7.3106952071425965E-2</v>
      </c>
    </row>
    <row r="77" spans="1:9" ht="16.5" x14ac:dyDescent="0.3">
      <c r="A77" s="37"/>
      <c r="B77" s="34" t="s">
        <v>71</v>
      </c>
      <c r="C77" s="15" t="s">
        <v>200</v>
      </c>
      <c r="D77" s="13" t="s">
        <v>134</v>
      </c>
      <c r="E77" s="47">
        <v>1657.4666666666665</v>
      </c>
      <c r="F77" s="47">
        <v>7602.5</v>
      </c>
      <c r="G77" s="21">
        <f>(F77-E77)/E77</f>
        <v>3.5868192422170386</v>
      </c>
      <c r="H77" s="47">
        <v>7737.2222222222226</v>
      </c>
      <c r="I77" s="21">
        <f>(F77-H77)/H77</f>
        <v>-1.7412220865943902E-2</v>
      </c>
    </row>
    <row r="78" spans="1:9" ht="16.5" x14ac:dyDescent="0.3">
      <c r="A78" s="37"/>
      <c r="B78" s="34" t="s">
        <v>68</v>
      </c>
      <c r="C78" s="15" t="s">
        <v>138</v>
      </c>
      <c r="D78" s="13" t="s">
        <v>134</v>
      </c>
      <c r="E78" s="47">
        <v>3850.1111111111109</v>
      </c>
      <c r="F78" s="47">
        <v>14629.285714285714</v>
      </c>
      <c r="G78" s="21">
        <f>(F78-E78)/E78</f>
        <v>2.7997048116525187</v>
      </c>
      <c r="H78" s="47">
        <v>14629.285714285714</v>
      </c>
      <c r="I78" s="21">
        <f>(F78-H78)/H78</f>
        <v>0</v>
      </c>
    </row>
    <row r="79" spans="1:9" ht="16.5" x14ac:dyDescent="0.3">
      <c r="A79" s="37"/>
      <c r="B79" s="34" t="s">
        <v>67</v>
      </c>
      <c r="C79" s="15" t="s">
        <v>139</v>
      </c>
      <c r="D79" s="13" t="s">
        <v>135</v>
      </c>
      <c r="E79" s="47">
        <v>2796.375</v>
      </c>
      <c r="F79" s="47">
        <v>7731.875</v>
      </c>
      <c r="G79" s="21">
        <f>(F79-E79)/E79</f>
        <v>1.7649635689061731</v>
      </c>
      <c r="H79" s="47">
        <v>7731.875</v>
      </c>
      <c r="I79" s="21">
        <f>(F79-H79)/H79</f>
        <v>0</v>
      </c>
    </row>
    <row r="80" spans="1:9" ht="16.5" customHeight="1" thickBot="1" x14ac:dyDescent="0.35">
      <c r="A80" s="38"/>
      <c r="B80" s="34" t="s">
        <v>70</v>
      </c>
      <c r="C80" s="15" t="s">
        <v>141</v>
      </c>
      <c r="D80" s="12" t="s">
        <v>137</v>
      </c>
      <c r="E80" s="50">
        <v>2254.7142857142858</v>
      </c>
      <c r="F80" s="50">
        <v>9462.5</v>
      </c>
      <c r="G80" s="21">
        <f>(F80-E80)/E80</f>
        <v>3.1967623392257489</v>
      </c>
      <c r="H80" s="50">
        <v>9462.5</v>
      </c>
      <c r="I80" s="21">
        <f>(F80-H80)/H80</f>
        <v>0</v>
      </c>
    </row>
    <row r="81" spans="1:11" ht="15.75" customHeight="1" thickBot="1" x14ac:dyDescent="0.25">
      <c r="A81" s="174" t="s">
        <v>193</v>
      </c>
      <c r="B81" s="175"/>
      <c r="C81" s="175"/>
      <c r="D81" s="176"/>
      <c r="E81" s="86">
        <f>SUM(E76:E80)</f>
        <v>11873.805952380952</v>
      </c>
      <c r="F81" s="86">
        <f>SUM(F76:F80)</f>
        <v>41493.827380952382</v>
      </c>
      <c r="G81" s="109">
        <f t="shared" ref="G81" si="12">(F81-E81)/E81</f>
        <v>2.4945684262788532</v>
      </c>
      <c r="H81" s="86">
        <f>SUM(H76:H80)</f>
        <v>41791.632936507936</v>
      </c>
      <c r="I81" s="110">
        <f t="shared" ref="I81" si="13">(F81-H81)/H81</f>
        <v>-7.125961218313645E-3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1458</v>
      </c>
      <c r="F83" s="43">
        <v>4180.833333333333</v>
      </c>
      <c r="G83" s="22">
        <f>(F83-E83)/E83</f>
        <v>1.8675125743026975</v>
      </c>
      <c r="H83" s="43">
        <v>4559.166666666667</v>
      </c>
      <c r="I83" s="22">
        <f>(F83-H83)/H83</f>
        <v>-8.2983001279473709E-2</v>
      </c>
    </row>
    <row r="84" spans="1:11" ht="16.5" x14ac:dyDescent="0.3">
      <c r="A84" s="37"/>
      <c r="B84" s="34" t="s">
        <v>78</v>
      </c>
      <c r="C84" s="15" t="s">
        <v>149</v>
      </c>
      <c r="D84" s="11" t="s">
        <v>147</v>
      </c>
      <c r="E84" s="47">
        <v>1922.6</v>
      </c>
      <c r="F84" s="47">
        <v>5479.2222222222226</v>
      </c>
      <c r="G84" s="21">
        <f>(F84-E84)/E84</f>
        <v>1.8499023313337266</v>
      </c>
      <c r="H84" s="47">
        <v>5673.666666666667</v>
      </c>
      <c r="I84" s="21">
        <f>(F84-H84)/H84</f>
        <v>-3.4271390243424772E-2</v>
      </c>
    </row>
    <row r="85" spans="1:11" ht="16.5" x14ac:dyDescent="0.3">
      <c r="A85" s="37"/>
      <c r="B85" s="34" t="s">
        <v>76</v>
      </c>
      <c r="C85" s="15" t="s">
        <v>143</v>
      </c>
      <c r="D85" s="13" t="s">
        <v>161</v>
      </c>
      <c r="E85" s="47">
        <v>1192.4444444444446</v>
      </c>
      <c r="F85" s="32">
        <v>3359.1666666666665</v>
      </c>
      <c r="G85" s="21">
        <f>(F85-E85)/E85</f>
        <v>1.8170424897502788</v>
      </c>
      <c r="H85" s="32">
        <v>3363.75</v>
      </c>
      <c r="I85" s="21">
        <f>(F85-H85)/H85</f>
        <v>-1.3625665799579293E-3</v>
      </c>
    </row>
    <row r="86" spans="1:11" ht="16.5" x14ac:dyDescent="0.3">
      <c r="A86" s="37"/>
      <c r="B86" s="34" t="s">
        <v>80</v>
      </c>
      <c r="C86" s="15" t="s">
        <v>151</v>
      </c>
      <c r="D86" s="13" t="s">
        <v>150</v>
      </c>
      <c r="E86" s="47">
        <v>3901.1</v>
      </c>
      <c r="F86" s="47">
        <v>6492.8571428571431</v>
      </c>
      <c r="G86" s="21">
        <f>(F86-E86)/E86</f>
        <v>0.66436572834768226</v>
      </c>
      <c r="H86" s="47">
        <v>6498.75</v>
      </c>
      <c r="I86" s="21">
        <f>(F86-H86)/H86</f>
        <v>-9.0676778501356148E-4</v>
      </c>
    </row>
    <row r="87" spans="1:11" ht="16.5" x14ac:dyDescent="0.3">
      <c r="A87" s="37"/>
      <c r="B87" s="34" t="s">
        <v>77</v>
      </c>
      <c r="C87" s="15" t="s">
        <v>146</v>
      </c>
      <c r="D87" s="25" t="s">
        <v>162</v>
      </c>
      <c r="E87" s="61">
        <v>1510.72</v>
      </c>
      <c r="F87" s="61">
        <v>5404.4444444444443</v>
      </c>
      <c r="G87" s="21">
        <f>(F87-E87)/E87</f>
        <v>2.5773965026242083</v>
      </c>
      <c r="H87" s="61">
        <v>5404.4444444444443</v>
      </c>
      <c r="I87" s="21">
        <f>(F87-H87)/H87</f>
        <v>0</v>
      </c>
    </row>
    <row r="88" spans="1:11" ht="16.5" x14ac:dyDescent="0.3">
      <c r="A88" s="37"/>
      <c r="B88" s="34" t="s">
        <v>75</v>
      </c>
      <c r="C88" s="15" t="s">
        <v>148</v>
      </c>
      <c r="D88" s="25" t="s">
        <v>145</v>
      </c>
      <c r="E88" s="61">
        <v>922.61785714285725</v>
      </c>
      <c r="F88" s="61">
        <v>1944.6666666666667</v>
      </c>
      <c r="G88" s="21">
        <f>(F88-E88)/E88</f>
        <v>1.1077704616393051</v>
      </c>
      <c r="H88" s="61">
        <v>1777.5</v>
      </c>
      <c r="I88" s="21">
        <f>(F88-H88)/H88</f>
        <v>9.4045944678856117E-2</v>
      </c>
    </row>
    <row r="89" spans="1:11" ht="16.5" customHeight="1" thickBot="1" x14ac:dyDescent="0.35">
      <c r="A89" s="35"/>
      <c r="B89" s="36" t="s">
        <v>79</v>
      </c>
      <c r="C89" s="16" t="s">
        <v>155</v>
      </c>
      <c r="D89" s="12" t="s">
        <v>156</v>
      </c>
      <c r="E89" s="50">
        <v>8899.3333333333339</v>
      </c>
      <c r="F89" s="50">
        <v>19499.75</v>
      </c>
      <c r="G89" s="23">
        <f>(F89-E89)/E89</f>
        <v>1.1911472769495841</v>
      </c>
      <c r="H89" s="50">
        <v>15666.666666666666</v>
      </c>
      <c r="I89" s="23">
        <f>(F89-H89)/H89</f>
        <v>0.24466489361702132</v>
      </c>
    </row>
    <row r="90" spans="1:11" ht="15.75" customHeight="1" thickBot="1" x14ac:dyDescent="0.25">
      <c r="A90" s="174" t="s">
        <v>194</v>
      </c>
      <c r="B90" s="175"/>
      <c r="C90" s="175"/>
      <c r="D90" s="176"/>
      <c r="E90" s="86">
        <f>SUM(E83:E89)</f>
        <v>19806.815634920633</v>
      </c>
      <c r="F90" s="86">
        <f>SUM(F83:F89)</f>
        <v>46360.940476190473</v>
      </c>
      <c r="G90" s="119">
        <f t="shared" ref="G90:G91" si="14">(F90-E90)/E90</f>
        <v>1.3406559302977146</v>
      </c>
      <c r="H90" s="86">
        <f>SUM(H83:H89)</f>
        <v>42943.944444444445</v>
      </c>
      <c r="I90" s="110">
        <f t="shared" ref="I90:I91" si="15">(F90-H90)/H90</f>
        <v>7.9568751216286482E-2</v>
      </c>
    </row>
    <row r="91" spans="1:11" ht="15.75" customHeight="1" thickBot="1" x14ac:dyDescent="0.25">
      <c r="A91" s="174" t="s">
        <v>195</v>
      </c>
      <c r="B91" s="175"/>
      <c r="C91" s="175"/>
      <c r="D91" s="176"/>
      <c r="E91" s="105">
        <f>SUM(E90+E81+E74+E66+E55+E47+E39+E32)</f>
        <v>350758.92799571424</v>
      </c>
      <c r="F91" s="105">
        <f>SUM(F32,F39,F47,F55,F66,F74,F81,F90)</f>
        <v>888620.66289682547</v>
      </c>
      <c r="G91" s="107">
        <f t="shared" si="14"/>
        <v>1.5334227926129456</v>
      </c>
      <c r="H91" s="105">
        <f>SUM(H32,H39,H47,H55,H66,H74,H81,H90)</f>
        <v>902796.02837301593</v>
      </c>
      <c r="I91" s="120">
        <f t="shared" si="15"/>
        <v>-1.5701625871944472E-2</v>
      </c>
      <c r="J91" s="121"/>
    </row>
    <row r="92" spans="1:11" x14ac:dyDescent="0.25">
      <c r="E92" s="122"/>
      <c r="F92" s="122"/>
      <c r="K92" s="123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2"/>
  <sheetViews>
    <sheetView rightToLeft="1" tabSelected="1" topLeftCell="A3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37" t="s">
        <v>205</v>
      </c>
      <c r="B9" s="26"/>
      <c r="C9" s="26"/>
      <c r="D9" s="26"/>
      <c r="E9" s="136"/>
      <c r="F9" s="13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223</v>
      </c>
    </row>
    <row r="12" spans="1:9" ht="15.75" thickBot="1" x14ac:dyDescent="0.3"/>
    <row r="13" spans="1:9" ht="24.75" customHeight="1" x14ac:dyDescent="0.2">
      <c r="A13" s="168" t="s">
        <v>3</v>
      </c>
      <c r="B13" s="168"/>
      <c r="C13" s="170" t="s">
        <v>0</v>
      </c>
      <c r="D13" s="164" t="s">
        <v>207</v>
      </c>
      <c r="E13" s="164" t="s">
        <v>208</v>
      </c>
      <c r="F13" s="164" t="s">
        <v>209</v>
      </c>
      <c r="G13" s="164" t="s">
        <v>210</v>
      </c>
      <c r="H13" s="164" t="s">
        <v>211</v>
      </c>
      <c r="I13" s="164" t="s">
        <v>212</v>
      </c>
    </row>
    <row r="14" spans="1:9" ht="24.75" customHeight="1" thickBot="1" x14ac:dyDescent="0.25">
      <c r="A14" s="169"/>
      <c r="B14" s="169"/>
      <c r="C14" s="171"/>
      <c r="D14" s="184"/>
      <c r="E14" s="184"/>
      <c r="F14" s="184"/>
      <c r="G14" s="165"/>
      <c r="H14" s="184"/>
      <c r="I14" s="184"/>
    </row>
    <row r="15" spans="1:9" ht="17.25" customHeight="1" thickBot="1" x14ac:dyDescent="0.3">
      <c r="A15" s="89" t="s">
        <v>24</v>
      </c>
      <c r="B15" s="128"/>
      <c r="C15" s="112"/>
      <c r="D15" s="114"/>
      <c r="E15" s="114"/>
      <c r="F15" s="114"/>
      <c r="G15" s="114"/>
      <c r="H15" s="114"/>
      <c r="I15" s="150"/>
    </row>
    <row r="16" spans="1:9" ht="16.5" x14ac:dyDescent="0.3">
      <c r="A16" s="90"/>
      <c r="B16" s="151" t="s">
        <v>4</v>
      </c>
      <c r="C16" s="157" t="s">
        <v>163</v>
      </c>
      <c r="D16" s="133">
        <v>1750</v>
      </c>
      <c r="E16" s="42">
        <v>3000</v>
      </c>
      <c r="F16" s="133">
        <v>2000</v>
      </c>
      <c r="G16" s="42">
        <v>2500</v>
      </c>
      <c r="H16" s="133">
        <v>1666</v>
      </c>
      <c r="I16" s="139">
        <v>2183.1999999999998</v>
      </c>
    </row>
    <row r="17" spans="1:9" ht="16.5" x14ac:dyDescent="0.3">
      <c r="A17" s="91"/>
      <c r="B17" s="152" t="s">
        <v>5</v>
      </c>
      <c r="C17" s="158" t="s">
        <v>164</v>
      </c>
      <c r="D17" s="92">
        <v>2750</v>
      </c>
      <c r="E17" s="46">
        <v>2000</v>
      </c>
      <c r="F17" s="92">
        <v>2500</v>
      </c>
      <c r="G17" s="46">
        <v>2750</v>
      </c>
      <c r="H17" s="92">
        <v>2416</v>
      </c>
      <c r="I17" s="141">
        <v>2483.1999999999998</v>
      </c>
    </row>
    <row r="18" spans="1:9" ht="16.5" x14ac:dyDescent="0.3">
      <c r="A18" s="91"/>
      <c r="B18" s="152" t="s">
        <v>6</v>
      </c>
      <c r="C18" s="158" t="s">
        <v>165</v>
      </c>
      <c r="D18" s="92">
        <v>2250</v>
      </c>
      <c r="E18" s="46">
        <v>3000</v>
      </c>
      <c r="F18" s="92">
        <v>2000</v>
      </c>
      <c r="G18" s="46">
        <v>2750</v>
      </c>
      <c r="H18" s="92">
        <v>1999</v>
      </c>
      <c r="I18" s="141">
        <v>2399.8000000000002</v>
      </c>
    </row>
    <row r="19" spans="1:9" ht="16.5" x14ac:dyDescent="0.3">
      <c r="A19" s="91"/>
      <c r="B19" s="152" t="s">
        <v>7</v>
      </c>
      <c r="C19" s="158" t="s">
        <v>166</v>
      </c>
      <c r="D19" s="92">
        <v>2500</v>
      </c>
      <c r="E19" s="46">
        <v>1500</v>
      </c>
      <c r="F19" s="92">
        <v>1500</v>
      </c>
      <c r="G19" s="46">
        <v>2750</v>
      </c>
      <c r="H19" s="92">
        <v>3083</v>
      </c>
      <c r="I19" s="141">
        <v>2266.6</v>
      </c>
    </row>
    <row r="20" spans="1:9" ht="16.5" x14ac:dyDescent="0.3">
      <c r="A20" s="91"/>
      <c r="B20" s="152" t="s">
        <v>8</v>
      </c>
      <c r="C20" s="158" t="s">
        <v>167</v>
      </c>
      <c r="D20" s="92">
        <v>4500</v>
      </c>
      <c r="E20" s="46">
        <v>5500</v>
      </c>
      <c r="F20" s="92">
        <v>3500</v>
      </c>
      <c r="G20" s="46">
        <v>5000</v>
      </c>
      <c r="H20" s="92">
        <v>4333</v>
      </c>
      <c r="I20" s="141">
        <v>4566.6000000000004</v>
      </c>
    </row>
    <row r="21" spans="1:9" ht="16.5" x14ac:dyDescent="0.3">
      <c r="A21" s="91"/>
      <c r="B21" s="152" t="s">
        <v>9</v>
      </c>
      <c r="C21" s="158" t="s">
        <v>168</v>
      </c>
      <c r="D21" s="92">
        <v>4000</v>
      </c>
      <c r="E21" s="46">
        <v>5500</v>
      </c>
      <c r="F21" s="92">
        <v>2000</v>
      </c>
      <c r="G21" s="46">
        <v>4500</v>
      </c>
      <c r="H21" s="92">
        <v>4333</v>
      </c>
      <c r="I21" s="141">
        <v>4066.6</v>
      </c>
    </row>
    <row r="22" spans="1:9" ht="16.5" x14ac:dyDescent="0.3">
      <c r="A22" s="91"/>
      <c r="B22" s="152" t="s">
        <v>10</v>
      </c>
      <c r="C22" s="158" t="s">
        <v>169</v>
      </c>
      <c r="D22" s="92">
        <v>2500</v>
      </c>
      <c r="E22" s="46">
        <v>1750</v>
      </c>
      <c r="F22" s="92">
        <v>2000</v>
      </c>
      <c r="G22" s="46">
        <v>3750</v>
      </c>
      <c r="H22" s="92">
        <v>2166</v>
      </c>
      <c r="I22" s="141">
        <v>2433.1999999999998</v>
      </c>
    </row>
    <row r="23" spans="1:9" ht="16.5" x14ac:dyDescent="0.3">
      <c r="A23" s="91"/>
      <c r="B23" s="152" t="s">
        <v>11</v>
      </c>
      <c r="C23" s="158" t="s">
        <v>170</v>
      </c>
      <c r="D23" s="92">
        <v>350</v>
      </c>
      <c r="E23" s="46">
        <v>350</v>
      </c>
      <c r="F23" s="92">
        <v>500</v>
      </c>
      <c r="G23" s="46">
        <v>750</v>
      </c>
      <c r="H23" s="92">
        <v>500</v>
      </c>
      <c r="I23" s="141">
        <v>490</v>
      </c>
    </row>
    <row r="24" spans="1:9" ht="16.5" x14ac:dyDescent="0.3">
      <c r="A24" s="91"/>
      <c r="B24" s="152" t="s">
        <v>12</v>
      </c>
      <c r="C24" s="158" t="s">
        <v>171</v>
      </c>
      <c r="D24" s="92">
        <v>450</v>
      </c>
      <c r="E24" s="46">
        <v>350</v>
      </c>
      <c r="F24" s="92">
        <v>500</v>
      </c>
      <c r="G24" s="46">
        <v>750</v>
      </c>
      <c r="H24" s="92">
        <v>666</v>
      </c>
      <c r="I24" s="141">
        <v>543.20000000000005</v>
      </c>
    </row>
    <row r="25" spans="1:9" ht="16.5" x14ac:dyDescent="0.3">
      <c r="A25" s="91"/>
      <c r="B25" s="152" t="s">
        <v>13</v>
      </c>
      <c r="C25" s="158" t="s">
        <v>172</v>
      </c>
      <c r="D25" s="92">
        <v>450</v>
      </c>
      <c r="E25" s="46">
        <v>350</v>
      </c>
      <c r="F25" s="92">
        <v>500</v>
      </c>
      <c r="G25" s="46">
        <v>625</v>
      </c>
      <c r="H25" s="92">
        <v>500</v>
      </c>
      <c r="I25" s="141">
        <v>485</v>
      </c>
    </row>
    <row r="26" spans="1:9" ht="16.5" x14ac:dyDescent="0.3">
      <c r="A26" s="91"/>
      <c r="B26" s="152" t="s">
        <v>14</v>
      </c>
      <c r="C26" s="158" t="s">
        <v>173</v>
      </c>
      <c r="D26" s="92">
        <v>750</v>
      </c>
      <c r="E26" s="46">
        <v>500</v>
      </c>
      <c r="F26" s="92">
        <v>500</v>
      </c>
      <c r="G26" s="46">
        <v>1250</v>
      </c>
      <c r="H26" s="92">
        <v>666</v>
      </c>
      <c r="I26" s="141">
        <v>733.2</v>
      </c>
    </row>
    <row r="27" spans="1:9" ht="16.5" x14ac:dyDescent="0.3">
      <c r="A27" s="91"/>
      <c r="B27" s="152" t="s">
        <v>15</v>
      </c>
      <c r="C27" s="158" t="s">
        <v>174</v>
      </c>
      <c r="D27" s="92">
        <v>2000</v>
      </c>
      <c r="E27" s="46">
        <v>1500</v>
      </c>
      <c r="F27" s="92">
        <v>1500</v>
      </c>
      <c r="G27" s="46">
        <v>3250</v>
      </c>
      <c r="H27" s="92">
        <v>2250</v>
      </c>
      <c r="I27" s="141">
        <v>2100</v>
      </c>
    </row>
    <row r="28" spans="1:9" ht="16.5" x14ac:dyDescent="0.3">
      <c r="A28" s="91"/>
      <c r="B28" s="152" t="s">
        <v>16</v>
      </c>
      <c r="C28" s="158" t="s">
        <v>175</v>
      </c>
      <c r="D28" s="92">
        <v>450</v>
      </c>
      <c r="E28" s="46">
        <v>500</v>
      </c>
      <c r="F28" s="92">
        <v>500</v>
      </c>
      <c r="G28" s="46">
        <v>750</v>
      </c>
      <c r="H28" s="92">
        <v>583</v>
      </c>
      <c r="I28" s="141">
        <v>556.6</v>
      </c>
    </row>
    <row r="29" spans="1:9" ht="16.5" x14ac:dyDescent="0.3">
      <c r="A29" s="91"/>
      <c r="B29" s="154" t="s">
        <v>17</v>
      </c>
      <c r="C29" s="158" t="s">
        <v>176</v>
      </c>
      <c r="D29" s="92">
        <v>1500</v>
      </c>
      <c r="E29" s="46">
        <v>3000</v>
      </c>
      <c r="F29" s="92">
        <v>1500</v>
      </c>
      <c r="G29" s="46">
        <v>2000</v>
      </c>
      <c r="H29" s="92">
        <v>1625</v>
      </c>
      <c r="I29" s="141">
        <v>1925</v>
      </c>
    </row>
    <row r="30" spans="1:9" ht="16.5" x14ac:dyDescent="0.3">
      <c r="A30" s="91"/>
      <c r="B30" s="152" t="s">
        <v>18</v>
      </c>
      <c r="C30" s="158" t="s">
        <v>177</v>
      </c>
      <c r="D30" s="92">
        <v>3525</v>
      </c>
      <c r="E30" s="46">
        <v>4000</v>
      </c>
      <c r="F30" s="92">
        <v>3000</v>
      </c>
      <c r="G30" s="46">
        <v>3000</v>
      </c>
      <c r="H30" s="92">
        <v>2416</v>
      </c>
      <c r="I30" s="141">
        <v>3188.2</v>
      </c>
    </row>
    <row r="31" spans="1:9" ht="17.25" thickBot="1" x14ac:dyDescent="0.35">
      <c r="A31" s="93"/>
      <c r="B31" s="153" t="s">
        <v>19</v>
      </c>
      <c r="C31" s="159" t="s">
        <v>178</v>
      </c>
      <c r="D31" s="134">
        <v>2500</v>
      </c>
      <c r="E31" s="49">
        <v>2000</v>
      </c>
      <c r="F31" s="134">
        <v>2000</v>
      </c>
      <c r="G31" s="49">
        <v>3000</v>
      </c>
      <c r="H31" s="134">
        <v>2250</v>
      </c>
      <c r="I31" s="94">
        <v>2350</v>
      </c>
    </row>
    <row r="32" spans="1:9" ht="17.25" customHeight="1" thickBot="1" x14ac:dyDescent="0.3">
      <c r="A32" s="89" t="s">
        <v>20</v>
      </c>
      <c r="B32" s="144" t="s">
        <v>21</v>
      </c>
      <c r="C32" s="155"/>
      <c r="D32" s="156"/>
      <c r="E32" s="147"/>
      <c r="F32" s="156"/>
      <c r="G32" s="147"/>
      <c r="H32" s="156"/>
      <c r="I32" s="156"/>
    </row>
    <row r="33" spans="1:9" ht="16.5" x14ac:dyDescent="0.3">
      <c r="A33" s="90"/>
      <c r="B33" s="138" t="s">
        <v>26</v>
      </c>
      <c r="C33" s="148" t="s">
        <v>179</v>
      </c>
      <c r="D33" s="133">
        <v>2750</v>
      </c>
      <c r="E33" s="42">
        <v>5000</v>
      </c>
      <c r="F33" s="133">
        <v>3500</v>
      </c>
      <c r="G33" s="42">
        <v>5000</v>
      </c>
      <c r="H33" s="133">
        <v>3583</v>
      </c>
      <c r="I33" s="139">
        <v>3966.6</v>
      </c>
    </row>
    <row r="34" spans="1:9" ht="16.5" x14ac:dyDescent="0.3">
      <c r="A34" s="91"/>
      <c r="B34" s="140" t="s">
        <v>27</v>
      </c>
      <c r="C34" s="15" t="s">
        <v>180</v>
      </c>
      <c r="D34" s="92">
        <v>2750</v>
      </c>
      <c r="E34" s="46">
        <v>5000</v>
      </c>
      <c r="F34" s="92">
        <v>2500</v>
      </c>
      <c r="G34" s="46">
        <v>5000</v>
      </c>
      <c r="H34" s="92">
        <v>3166</v>
      </c>
      <c r="I34" s="141">
        <v>3683.2</v>
      </c>
    </row>
    <row r="35" spans="1:9" ht="16.5" x14ac:dyDescent="0.3">
      <c r="A35" s="91"/>
      <c r="B35" s="143" t="s">
        <v>28</v>
      </c>
      <c r="C35" s="15" t="s">
        <v>181</v>
      </c>
      <c r="D35" s="92">
        <v>3500</v>
      </c>
      <c r="E35" s="46">
        <v>5000</v>
      </c>
      <c r="F35" s="92">
        <v>3500</v>
      </c>
      <c r="G35" s="46">
        <v>3250</v>
      </c>
      <c r="H35" s="92">
        <v>3416</v>
      </c>
      <c r="I35" s="141">
        <v>3733.2</v>
      </c>
    </row>
    <row r="36" spans="1:9" ht="16.5" x14ac:dyDescent="0.3">
      <c r="A36" s="91"/>
      <c r="B36" s="140" t="s">
        <v>29</v>
      </c>
      <c r="C36" s="15" t="s">
        <v>182</v>
      </c>
      <c r="D36" s="92">
        <v>3750</v>
      </c>
      <c r="E36" s="46">
        <v>2000</v>
      </c>
      <c r="F36" s="92">
        <v>3000</v>
      </c>
      <c r="G36" s="46">
        <v>5000</v>
      </c>
      <c r="H36" s="92">
        <v>7666</v>
      </c>
      <c r="I36" s="141">
        <v>4283.2</v>
      </c>
    </row>
    <row r="37" spans="1:9" ht="16.5" customHeight="1" thickBot="1" x14ac:dyDescent="0.35">
      <c r="A37" s="93"/>
      <c r="B37" s="160" t="s">
        <v>30</v>
      </c>
      <c r="C37" s="16" t="s">
        <v>183</v>
      </c>
      <c r="D37" s="134">
        <v>3990</v>
      </c>
      <c r="E37" s="49">
        <v>7000</v>
      </c>
      <c r="F37" s="134">
        <v>8000</v>
      </c>
      <c r="G37" s="49">
        <v>6000</v>
      </c>
      <c r="H37" s="134">
        <v>5333</v>
      </c>
      <c r="I37" s="94">
        <v>6064.6</v>
      </c>
    </row>
    <row r="38" spans="1:9" ht="17.25" customHeight="1" thickBot="1" x14ac:dyDescent="0.3">
      <c r="A38" s="89" t="s">
        <v>25</v>
      </c>
      <c r="B38" s="144" t="s">
        <v>51</v>
      </c>
      <c r="C38" s="145"/>
      <c r="D38" s="146"/>
      <c r="E38" s="149"/>
      <c r="F38" s="146"/>
      <c r="G38" s="149"/>
      <c r="H38" s="146"/>
      <c r="I38" s="94"/>
    </row>
    <row r="39" spans="1:9" ht="16.5" x14ac:dyDescent="0.3">
      <c r="A39" s="90"/>
      <c r="B39" s="138" t="s">
        <v>31</v>
      </c>
      <c r="C39" s="148" t="s">
        <v>213</v>
      </c>
      <c r="D39" s="42">
        <v>80000</v>
      </c>
      <c r="E39" s="42">
        <v>100000</v>
      </c>
      <c r="F39" s="42">
        <v>110000</v>
      </c>
      <c r="G39" s="42">
        <v>85000</v>
      </c>
      <c r="H39" s="42">
        <v>79166</v>
      </c>
      <c r="I39" s="139">
        <v>90833.2</v>
      </c>
    </row>
    <row r="40" spans="1:9" ht="17.25" thickBot="1" x14ac:dyDescent="0.35">
      <c r="A40" s="93"/>
      <c r="B40" s="142" t="s">
        <v>32</v>
      </c>
      <c r="C40" s="16" t="s">
        <v>185</v>
      </c>
      <c r="D40" s="49">
        <v>39000</v>
      </c>
      <c r="E40" s="49">
        <v>45000</v>
      </c>
      <c r="F40" s="49">
        <v>55000</v>
      </c>
      <c r="G40" s="49">
        <v>40000</v>
      </c>
      <c r="H40" s="49">
        <v>49333</v>
      </c>
      <c r="I40" s="94">
        <v>45666.6</v>
      </c>
    </row>
    <row r="41" spans="1:9" x14ac:dyDescent="0.25">
      <c r="D41" s="95"/>
      <c r="E41" s="95"/>
      <c r="F41" s="95"/>
      <c r="G41" s="96"/>
      <c r="H41" s="95"/>
      <c r="I41" s="95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14-09-2020</vt:lpstr>
      <vt:lpstr>By Order</vt:lpstr>
      <vt:lpstr>All Stores</vt:lpstr>
      <vt:lpstr>'14-09-2020'!Print_Titles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2020-09-18T08:02:37Z</cp:lastPrinted>
  <dcterms:created xsi:type="dcterms:W3CDTF">2010-10-20T06:23:14Z</dcterms:created>
  <dcterms:modified xsi:type="dcterms:W3CDTF">2020-09-18T08:04:40Z</dcterms:modified>
</cp:coreProperties>
</file>